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7\"/>
    </mc:Choice>
  </mc:AlternateContent>
  <xr:revisionPtr revIDLastSave="0" documentId="13_ncr:1_{910876E7-4449-4CDE-80A6-A03129151A4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7-16(1)" sheetId="3" r:id="rId1"/>
    <sheet name="7-16(2)" sheetId="13" r:id="rId2"/>
    <sheet name="7-21(廃止)" sheetId="22" state="hidden" r:id="rId3"/>
    <sheet name="7-27(廃止)" sheetId="21" state="hidden" r:id="rId4"/>
  </sheets>
  <calcPr calcId="191029"/>
</workbook>
</file>

<file path=xl/calcChain.xml><?xml version="1.0" encoding="utf-8"?>
<calcChain xmlns="http://schemas.openxmlformats.org/spreadsheetml/2006/main">
  <c r="E24" i="21" l="1"/>
  <c r="E23" i="21" s="1"/>
  <c r="N13" i="22" s="1"/>
  <c r="D23" i="21"/>
  <c r="F23" i="21"/>
  <c r="C23" i="21"/>
  <c r="M13" i="22"/>
  <c r="I18" i="22"/>
  <c r="M18" i="22"/>
  <c r="F17" i="21"/>
  <c r="E38" i="21"/>
  <c r="E35" i="21"/>
  <c r="E34" i="21"/>
  <c r="E32" i="21"/>
  <c r="E21" i="21"/>
  <c r="E18" i="21"/>
  <c r="E17" i="21"/>
  <c r="E15" i="21"/>
  <c r="E14" i="21" s="1"/>
  <c r="E12" i="21"/>
  <c r="E11" i="21"/>
  <c r="E9" i="21"/>
  <c r="E8" i="21" s="1"/>
  <c r="D37" i="21"/>
  <c r="N22" i="22"/>
  <c r="C17" i="21"/>
  <c r="M11" i="22" s="1"/>
  <c r="D17" i="21"/>
  <c r="N11" i="22"/>
  <c r="E37" i="21"/>
  <c r="D34" i="21"/>
  <c r="N21" i="22" s="1"/>
  <c r="N20" i="22" s="1"/>
  <c r="C37" i="21"/>
  <c r="M22" i="22" s="1"/>
  <c r="C34" i="21"/>
  <c r="M21" i="22"/>
  <c r="M20" i="22" s="1"/>
  <c r="E20" i="21"/>
  <c r="D8" i="21"/>
  <c r="D11" i="21"/>
  <c r="N9" i="22"/>
  <c r="D14" i="21"/>
  <c r="N10" i="22" s="1"/>
  <c r="N7" i="22" s="1"/>
  <c r="D20" i="21"/>
  <c r="N12" i="22"/>
  <c r="C14" i="21"/>
  <c r="M10" i="22"/>
  <c r="C11" i="21"/>
  <c r="M9" i="22"/>
  <c r="C8" i="21"/>
  <c r="M8" i="22" s="1"/>
  <c r="C20" i="21"/>
  <c r="M12" i="22"/>
  <c r="F37" i="21"/>
  <c r="F32" i="21" s="1"/>
  <c r="F34" i="2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C6" i="21"/>
  <c r="C4" i="21"/>
  <c r="C30" i="21" s="1"/>
  <c r="D6" i="21"/>
  <c r="N8" i="22"/>
  <c r="E6" i="21" l="1"/>
  <c r="M7" i="22"/>
  <c r="E5" i="22"/>
  <c r="I5" i="22"/>
  <c r="M5" i="22" s="1"/>
  <c r="F4" i="21"/>
  <c r="F30" i="21" s="1"/>
</calcChain>
</file>

<file path=xl/sharedStrings.xml><?xml version="1.0" encoding="utf-8"?>
<sst xmlns="http://schemas.openxmlformats.org/spreadsheetml/2006/main" count="198" uniqueCount="88">
  <si>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</si>
  <si>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</si>
  <si>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</si>
  <si>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</si>
  <si>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</si>
  <si>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公債費</t>
    <rPh sb="0" eb="2">
      <t>コウサイ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</si>
  <si>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</si>
  <si>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(1)歳入</t>
  </si>
  <si>
    <t>（単位　円）</t>
  </si>
  <si>
    <t>当初予算額</t>
  </si>
  <si>
    <t>予算現額</t>
  </si>
  <si>
    <t>決　算　額</t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</si>
  <si>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</si>
  <si>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</si>
  <si>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</si>
  <si>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</si>
  <si>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</si>
  <si>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</si>
  <si>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</si>
  <si>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</si>
  <si>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</si>
  <si>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</si>
  <si>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</si>
  <si>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</si>
  <si>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特別区財政交付金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</si>
  <si>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</si>
  <si>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</si>
  <si>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</si>
  <si>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</si>
  <si>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</si>
  <si>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</si>
  <si>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財産収入</t>
    <rPh sb="0" eb="2">
      <t>ザイサン</t>
    </rPh>
    <rPh sb="2" eb="4">
      <t>シュウニュウ</t>
    </rPh>
    <phoneticPr fontId="1"/>
  </si>
  <si>
    <t>寄附金</t>
  </si>
  <si>
    <t>繰入金</t>
  </si>
  <si>
    <t>繰越金</t>
  </si>
  <si>
    <t>諸収入</t>
  </si>
  <si>
    <t>諸収入</t>
    <rPh sb="0" eb="1">
      <t>ショ</t>
    </rPh>
    <rPh sb="1" eb="3">
      <t>シュウニュウ</t>
    </rPh>
    <phoneticPr fontId="1"/>
  </si>
  <si>
    <t>特別区債</t>
  </si>
  <si>
    <r>
      <rPr>
        <sz val="9.5"/>
        <rFont val="ＭＳ Ｐ明朝"/>
        <family val="1"/>
        <charset val="128"/>
      </rPr>
      <t>科</t>
    </r>
    <r>
      <rPr>
        <sz val="9.5"/>
        <rFont val="Century"/>
        <family val="1"/>
      </rPr>
      <t xml:space="preserve">    </t>
    </r>
    <r>
      <rPr>
        <sz val="9.5"/>
        <rFont val="ＭＳ Ｐ明朝"/>
        <family val="1"/>
        <charset val="128"/>
      </rPr>
      <t>　</t>
    </r>
    <r>
      <rPr>
        <sz val="9.5"/>
        <rFont val="Century"/>
        <family val="1"/>
      </rPr>
      <t xml:space="preserve">    </t>
    </r>
    <r>
      <rPr>
        <sz val="9.5"/>
        <rFont val="ＭＳ Ｐ明朝"/>
        <family val="1"/>
        <charset val="128"/>
      </rPr>
      <t>目</t>
    </r>
    <rPh sb="0" eb="1">
      <t>カ</t>
    </rPh>
    <rPh sb="10" eb="11">
      <t>メ</t>
    </rPh>
    <phoneticPr fontId="1"/>
  </si>
  <si>
    <t>(2)歳出</t>
    <rPh sb="3" eb="5">
      <t>サイシュツ</t>
    </rPh>
    <phoneticPr fontId="1"/>
  </si>
  <si>
    <t>（単位　円）</t>
    <rPh sb="1" eb="3">
      <t>タンイ</t>
    </rPh>
    <rPh sb="4" eb="5">
      <t>エン</t>
    </rPh>
    <phoneticPr fontId="1"/>
  </si>
  <si>
    <t>科　        目</t>
    <rPh sb="0" eb="1">
      <t>カ</t>
    </rPh>
    <rPh sb="10" eb="11">
      <t>メ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</si>
  <si>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</si>
  <si>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</si>
  <si>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生活経済費</t>
    <rPh sb="0" eb="2">
      <t>セイカツ</t>
    </rPh>
    <rPh sb="2" eb="4">
      <t>ケイザイ</t>
    </rPh>
    <rPh sb="4" eb="5">
      <t>ヒ</t>
    </rPh>
    <phoneticPr fontId="1"/>
  </si>
  <si>
    <t>保健福祉費</t>
    <rPh sb="0" eb="2">
      <t>ホケン</t>
    </rPh>
    <rPh sb="2" eb="4">
      <t>フクシ</t>
    </rPh>
    <rPh sb="4" eb="5">
      <t>ヒ</t>
    </rPh>
    <phoneticPr fontId="1"/>
  </si>
  <si>
    <t>都市整備費</t>
    <rPh sb="0" eb="2">
      <t>トシ</t>
    </rPh>
    <rPh sb="2" eb="4">
      <t>セイビ</t>
    </rPh>
    <rPh sb="4" eb="5">
      <t>ヒ</t>
    </rPh>
    <phoneticPr fontId="1"/>
  </si>
  <si>
    <t>環境清掃費</t>
    <rPh sb="0" eb="2">
      <t>カンキョウ</t>
    </rPh>
    <rPh sb="2" eb="4">
      <t>セイソウ</t>
    </rPh>
    <rPh sb="4" eb="5">
      <t>ヒ</t>
    </rPh>
    <phoneticPr fontId="1"/>
  </si>
  <si>
    <t>教育費</t>
    <rPh sb="0" eb="3">
      <t>キョウイクヒ</t>
    </rPh>
    <phoneticPr fontId="1"/>
  </si>
  <si>
    <t>職員費</t>
    <rPh sb="0" eb="2">
      <t>ショクイン</t>
    </rPh>
    <rPh sb="2" eb="3">
      <t>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</si>
  <si>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</si>
  <si>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予備費</t>
    <rPh sb="0" eb="3">
      <t>ヨビヒ</t>
    </rPh>
    <phoneticPr fontId="1"/>
  </si>
  <si>
    <t>7-16　一般会計予算額及び決算額（つづき）　</t>
    <rPh sb="5" eb="6">
      <t>１</t>
    </rPh>
    <rPh sb="6" eb="7">
      <t>バン</t>
    </rPh>
    <rPh sb="7" eb="8">
      <t>カイ</t>
    </rPh>
    <rPh sb="8" eb="9">
      <t>ケイ</t>
    </rPh>
    <rPh sb="9" eb="10">
      <t>ヨ</t>
    </rPh>
    <rPh sb="10" eb="11">
      <t>サン</t>
    </rPh>
    <rPh sb="11" eb="12">
      <t>ガク</t>
    </rPh>
    <rPh sb="12" eb="13">
      <t>オヨ</t>
    </rPh>
    <rPh sb="14" eb="16">
      <t>ケッサン</t>
    </rPh>
    <rPh sb="16" eb="17">
      <t>ガク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</si>
  <si>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</si>
  <si>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</si>
  <si>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</si>
  <si>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</si>
  <si>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</si>
  <si>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</si>
  <si>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</si>
  <si>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</si>
  <si>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</si>
  <si>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</si>
  <si>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</si>
  <si>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</si>
  <si>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</si>
  <si>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</si>
  <si>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</si>
  <si>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</si>
  <si>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</si>
  <si>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</si>
  <si>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</si>
  <si>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</si>
  <si>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</si>
  <si>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</si>
  <si>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</si>
  <si>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</si>
  <si>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</si>
  <si>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</si>
  <si>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自動車税環境性能割交付金</t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</si>
  <si>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</si>
  <si>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</si>
  <si>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</si>
  <si>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</si>
  <si>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総額</t>
    <rPh sb="0" eb="1">
      <t>フサ</t>
    </rPh>
    <rPh sb="1" eb="2">
      <t>ガク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</si>
  <si>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</si>
  <si>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</si>
  <si>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7-16　一般会計予算額及び決算額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</si>
</sst>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##\ ###\ ###\ ##0"/>
    <numFmt numFmtId="177" formatCode="###\ ###\ ###\ ##0;&quot;△&quot;###\ ###\ ###\ ##0"/>
    <numFmt numFmtId="178" formatCode="###\ ###\ ###\ ##0;&quot;△&quot;\ \ ###\ ###\ ###\ ##0"/>
    <numFmt numFmtId="179" formatCode="&quot;平 成 &quot;#\ #&quot; 年 度&quot;"/>
    <numFmt numFmtId="180" formatCode="&quot;平  成  &quot;#\ \ #&quot;  年  度&quot;"/>
    <numFmt numFmtId="181" formatCode="###\ ###\ ###\ ###_ ;_ * \-#\ ##0_ ;_ * &quot;-&quot;_ ;_ @_ "/>
    <numFmt numFmtId="182" formatCode="0_ 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0.5"/>
      <color indexed="48"/>
      <name val="ＭＳ Ｐ明朝"/>
      <family val="1"/>
      <charset val="128"/>
    </font>
    <font>
      <sz val="10.5"/>
      <color indexed="48"/>
      <name val="ＭＳ Ｐ明朝"/>
      <family val="1"/>
      <charset val="128"/>
    </font>
    <font>
      <sz val="9.5"/>
      <name val="Century"/>
      <family val="1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9.5"/>
      <color indexed="48"/>
      <name val="ＭＳ Ｐ明朝"/>
      <family val="1"/>
      <charset val="128"/>
    </font>
    <font>
      <sz val="6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82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quotePrefix="1" applyFont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3"/>
    </xf>
    <xf numFmtId="0" fontId="2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distributed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176" fontId="30" fillId="0" borderId="0" xfId="0" applyNumberFormat="1" applyFont="1" applyAlignment="1">
      <alignment vertical="center"/>
    </xf>
    <xf numFmtId="0" fontId="18" fillId="0" borderId="13" xfId="0" applyFont="1" applyBorder="1" applyAlignment="1">
      <alignment horizontal="distributed" vertical="center" justifyLastLine="1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180" fontId="18" fillId="0" borderId="16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distributed"/>
    </xf>
    <xf numFmtId="0" fontId="18" fillId="0" borderId="5" xfId="0" applyFont="1" applyBorder="1" applyAlignment="1">
      <alignment horizontal="distributed" vertical="top"/>
    </xf>
    <xf numFmtId="0" fontId="2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33" fillId="3" borderId="9" xfId="0" applyFont="1" applyFill="1" applyBorder="1" applyAlignment="1">
      <alignment horizontal="distributed" vertical="center" justifyLastLine="1"/>
    </xf>
    <xf numFmtId="0" fontId="33" fillId="3" borderId="11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4" fillId="0" borderId="0" xfId="0" applyFont="1"/>
    <xf numFmtId="0" fontId="33" fillId="2" borderId="9" xfId="0" applyFont="1" applyFill="1" applyBorder="1" applyAlignment="1">
      <alignment horizontal="distributed" vertical="center" justifyLastLine="1"/>
    </xf>
    <xf numFmtId="0" fontId="33" fillId="2" borderId="11" xfId="0" applyFont="1" applyFill="1" applyBorder="1" applyAlignment="1">
      <alignment horizontal="distributed" vertical="center" justifyLastLine="1"/>
    </xf>
    <xf numFmtId="179" fontId="18" fillId="0" borderId="18" xfId="0" applyNumberFormat="1" applyFont="1" applyFill="1" applyBorder="1" applyAlignment="1">
      <alignment horizontal="center" vertical="center" justifyLastLine="1"/>
    </xf>
    <xf numFmtId="0" fontId="19" fillId="0" borderId="4" xfId="0" applyFont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top"/>
    </xf>
    <xf numFmtId="0" fontId="9" fillId="0" borderId="4" xfId="0" applyFont="1" applyBorder="1" applyAlignment="1">
      <alignment horizontal="distributed" vertical="center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justifyLastLine="1"/>
    </xf>
    <xf numFmtId="181" fontId="7" fillId="0" borderId="0" xfId="0" applyNumberFormat="1" applyFont="1" applyFill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vertical="center"/>
    </xf>
    <xf numFmtId="181" fontId="5" fillId="0" borderId="6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0" fontId="18" fillId="0" borderId="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2" fillId="0" borderId="0" xfId="0" applyFont="1"/>
    <xf numFmtId="0" fontId="18" fillId="0" borderId="6" xfId="0" applyFont="1" applyBorder="1"/>
    <xf numFmtId="181" fontId="5" fillId="0" borderId="0" xfId="0" applyNumberFormat="1" applyFont="1" applyBorder="1" applyAlignment="1">
      <alignment vertical="center"/>
    </xf>
    <xf numFmtId="181" fontId="5" fillId="0" borderId="6" xfId="0" applyNumberFormat="1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176" fontId="7" fillId="0" borderId="0" xfId="0" applyNumberFormat="1" applyFont="1" applyFill="1" applyAlignment="1">
      <alignment horizontal="right" vertical="center"/>
    </xf>
    <xf numFmtId="181" fontId="19" fillId="0" borderId="0" xfId="0" applyNumberFormat="1" applyFont="1" applyFill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181" fontId="18" fillId="0" borderId="6" xfId="0" applyNumberFormat="1" applyFont="1" applyBorder="1" applyAlignment="1">
      <alignment horizontal="right" vertical="center"/>
    </xf>
    <xf numFmtId="181" fontId="18" fillId="0" borderId="6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181" fontId="19" fillId="0" borderId="0" xfId="0" applyNumberFormat="1" applyFont="1" applyFill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8" fillId="0" borderId="0" xfId="0" applyNumberFormat="1" applyFont="1" applyFill="1" applyAlignment="1">
      <alignment horizontal="right" vertical="center"/>
    </xf>
    <xf numFmtId="181" fontId="18" fillId="0" borderId="3" xfId="0" applyNumberFormat="1" applyFont="1" applyBorder="1" applyAlignment="1">
      <alignment horizontal="right" vertical="center"/>
    </xf>
    <xf numFmtId="181" fontId="18" fillId="0" borderId="6" xfId="0" applyNumberFormat="1" applyFont="1" applyBorder="1" applyAlignment="1">
      <alignment horizontal="right" vertical="top"/>
    </xf>
    <xf numFmtId="176" fontId="14" fillId="0" borderId="0" xfId="0" applyNumberFormat="1" applyFont="1" applyAlignment="1">
      <alignment vertical="center"/>
    </xf>
    <xf numFmtId="181" fontId="19" fillId="0" borderId="0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right" vertical="center"/>
    </xf>
    <xf numFmtId="181" fontId="19" fillId="0" borderId="0" xfId="0" applyNumberFormat="1" applyFont="1" applyBorder="1" applyAlignment="1">
      <alignment horizontal="right" vertical="center"/>
    </xf>
    <xf numFmtId="181" fontId="18" fillId="0" borderId="0" xfId="0" applyNumberFormat="1" applyFont="1" applyBorder="1"/>
    <xf numFmtId="177" fontId="18" fillId="0" borderId="0" xfId="0" applyNumberFormat="1" applyFont="1" applyFill="1" applyBorder="1" applyAlignment="1">
      <alignment horizontal="right" vertical="center"/>
    </xf>
    <xf numFmtId="177" fontId="18" fillId="0" borderId="6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18" fillId="0" borderId="5" xfId="0" applyFont="1" applyBorder="1" applyAlignment="1">
      <alignment horizontal="distributed" vertical="distributed"/>
    </xf>
    <xf numFmtId="178" fontId="19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horizontal="distributed" vertical="distributed"/>
    </xf>
    <xf numFmtId="181" fontId="18" fillId="0" borderId="0" xfId="0" applyNumberFormat="1" applyFont="1" applyBorder="1" applyAlignment="1">
      <alignment horizontal="right" vertical="top"/>
    </xf>
    <xf numFmtId="181" fontId="5" fillId="0" borderId="0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center"/>
    </xf>
    <xf numFmtId="0" fontId="32" fillId="0" borderId="0" xfId="0" applyFont="1" applyBorder="1" applyAlignment="1">
      <alignment vertical="center" wrapText="1"/>
    </xf>
    <xf numFmtId="176" fontId="3" fillId="0" borderId="0" xfId="0" quotePrefix="1" applyNumberFormat="1" applyFont="1" applyAlignment="1">
      <alignment vertical="center"/>
    </xf>
    <xf numFmtId="181" fontId="5" fillId="0" borderId="5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179" fontId="18" fillId="0" borderId="18" xfId="0" applyNumberFormat="1" applyFont="1" applyBorder="1" applyAlignment="1">
      <alignment horizontal="center" vertical="center" justifyLastLine="1"/>
    </xf>
    <xf numFmtId="179" fontId="18" fillId="0" borderId="16" xfId="0" applyNumberFormat="1" applyFont="1" applyBorder="1" applyAlignment="1">
      <alignment horizontal="center" vertical="center" justifyLastLine="1"/>
    </xf>
    <xf numFmtId="0" fontId="24" fillId="0" borderId="19" xfId="0" applyFont="1" applyBorder="1" applyAlignment="1">
      <alignment horizontal="center" vertical="center" justifyLastLine="1"/>
    </xf>
    <xf numFmtId="0" fontId="24" fillId="0" borderId="5" xfId="0" applyFont="1" applyBorder="1" applyAlignment="1">
      <alignment horizontal="center" vertical="center" justifyLastLine="1"/>
    </xf>
    <xf numFmtId="179" fontId="18" fillId="0" borderId="18" xfId="0" applyNumberFormat="1" applyFont="1" applyBorder="1" applyAlignment="1">
      <alignment horizontal="center" vertical="center"/>
    </xf>
    <xf numFmtId="179" fontId="18" fillId="0" borderId="16" xfId="0" applyNumberFormat="1" applyFont="1" applyBorder="1" applyAlignment="1">
      <alignment horizontal="center" vertical="center"/>
    </xf>
    <xf numFmtId="179" fontId="18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 justifyLastLine="1"/>
    </xf>
    <xf numFmtId="0" fontId="18" fillId="0" borderId="5" xfId="0" applyFont="1" applyBorder="1" applyAlignment="1">
      <alignment horizontal="center" vertical="center" justifyLastLine="1"/>
    </xf>
    <xf numFmtId="180" fontId="18" fillId="0" borderId="18" xfId="0" applyNumberFormat="1" applyFont="1" applyBorder="1" applyAlignment="1">
      <alignment horizontal="center" vertical="center"/>
    </xf>
    <xf numFmtId="180" fontId="18" fillId="0" borderId="16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180" fontId="36" fillId="3" borderId="6" xfId="0" applyNumberFormat="1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180" fontId="36" fillId="2" borderId="6" xfId="0" applyNumberFormat="1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19" fillId="0" borderId="0" xfId="0" applyFont="1" applyFill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180" fontId="18" fillId="0" borderId="18" xfId="0" applyNumberFormat="1" applyFont="1" applyBorder="1" applyAlignment="1">
      <alignment horizontal="center" vertical="center" justifyLastLine="1"/>
    </xf>
    <xf numFmtId="180" fontId="18" fillId="0" borderId="16" xfId="0" applyNumberFormat="1" applyFont="1" applyBorder="1" applyAlignment="1">
      <alignment horizontal="center" vertical="center" justifyLastLine="1"/>
    </xf>
    <xf numFmtId="180" fontId="18" fillId="0" borderId="17" xfId="0" applyNumberFormat="1" applyFont="1" applyBorder="1" applyAlignment="1">
      <alignment horizontal="center" vertical="center" justifyLastLine="1"/>
    </xf>
    <xf numFmtId="0" fontId="18" fillId="0" borderId="16" xfId="0" applyFont="1" applyBorder="1" applyAlignment="1">
      <alignment horizontal="center" vertical="center" justifyLastLine="1"/>
    </xf>
    <xf numFmtId="0" fontId="18" fillId="0" borderId="17" xfId="0" applyFont="1" applyBorder="1" applyAlignment="1">
      <alignment horizontal="center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18" fillId="0" borderId="19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 justifyLastLine="1"/>
    </xf>
    <xf numFmtId="0" fontId="19" fillId="0" borderId="8" xfId="0" applyFont="1" applyFill="1" applyBorder="1" applyAlignment="1">
      <alignment horizontal="distributed"/>
    </xf>
    <xf numFmtId="0" fontId="19" fillId="0" borderId="14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D1" sqref="D1"/>
    </sheetView>
  </sheetViews>
  <sheetFormatPr defaultRowHeight="13.5" x14ac:dyDescent="0.15"/>
  <cols>
    <col min="1" max="1" width="17.625" style="7" customWidth="1"/>
    <col min="2" max="2" width="14.125" style="7" customWidth="1"/>
    <col min="3" max="3" width="15" style="7" customWidth="1"/>
    <col min="4" max="7" width="14.125" style="7" customWidth="1"/>
    <col min="8" max="8" width="14.375" style="7" customWidth="1"/>
    <col min="9" max="10" width="14.125" style="7" customWidth="1"/>
    <col min="11" max="11" width="17.625" style="7" customWidth="1"/>
    <col min="12" max="12" width="3.75" style="7" customWidth="1"/>
    <col min="13" max="13" width="23.875" style="7" customWidth="1"/>
    <col min="14" max="14" width="15.875" style="9" customWidth="1"/>
    <col min="15" max="15" width="19.5" style="7" customWidth="1"/>
    <col min="16" max="16" width="9" style="7" customWidth="1"/>
    <col min="17" max="16384" width="9" style="7"/>
  </cols>
  <sheetData>
    <row r="1" spans="1:16" ht="17.25" customHeight="1" x14ac:dyDescent="0.15">
      <c r="A1" s="13" t="s">
        <v>87</v>
      </c>
      <c r="B1" s="13"/>
      <c r="C1" s="13"/>
      <c r="D1" s="13"/>
      <c r="E1" s="13"/>
      <c r="F1" s="13"/>
      <c r="G1" s="13"/>
      <c r="H1" s="13"/>
      <c r="I1" s="13"/>
      <c r="J1" s="13"/>
    </row>
    <row r="2" spans="1:16" s="45" customFormat="1" ht="17.25" customHeight="1" x14ac:dyDescent="0.15">
      <c r="A2" s="45" t="s">
        <v>7</v>
      </c>
      <c r="B2" s="46"/>
      <c r="C2" s="47"/>
      <c r="D2" s="46"/>
      <c r="E2" s="48"/>
      <c r="F2" s="46"/>
      <c r="G2" s="46"/>
      <c r="H2" s="48"/>
      <c r="I2" s="46"/>
      <c r="J2" s="46"/>
      <c r="M2" s="72"/>
      <c r="N2" s="49"/>
    </row>
    <row r="3" spans="1:16" ht="16.5" customHeight="1" x14ac:dyDescent="0.15">
      <c r="A3" s="12" t="s">
        <v>8</v>
      </c>
      <c r="C3" s="13"/>
      <c r="D3" s="13"/>
      <c r="E3" s="13"/>
      <c r="F3" s="13"/>
      <c r="G3" s="13"/>
      <c r="H3" s="145"/>
      <c r="I3" s="13"/>
      <c r="J3" s="13"/>
      <c r="K3" s="13"/>
      <c r="L3" s="13"/>
      <c r="M3" s="18"/>
      <c r="N3" s="10"/>
      <c r="O3" s="19"/>
    </row>
    <row r="4" spans="1:16" ht="2.25" customHeight="1" thickBot="1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13"/>
      <c r="M4" s="18"/>
      <c r="N4" s="10"/>
    </row>
    <row r="5" spans="1:16" s="8" customFormat="1" ht="17.25" customHeight="1" thickTop="1" x14ac:dyDescent="0.15">
      <c r="A5" s="152" t="s">
        <v>38</v>
      </c>
      <c r="B5" s="154" t="s">
        <v>80</v>
      </c>
      <c r="C5" s="155"/>
      <c r="D5" s="156"/>
      <c r="E5" s="154" t="s">
        <v>81</v>
      </c>
      <c r="F5" s="155"/>
      <c r="G5" s="157"/>
      <c r="H5" s="150" t="s">
        <v>85</v>
      </c>
      <c r="I5" s="151"/>
      <c r="J5" s="151"/>
      <c r="K5" s="148" t="s">
        <v>0</v>
      </c>
      <c r="L5" s="22"/>
      <c r="M5" s="144"/>
      <c r="N5" s="23"/>
    </row>
    <row r="6" spans="1:16" s="8" customFormat="1" ht="17.25" customHeight="1" x14ac:dyDescent="0.15">
      <c r="A6" s="153"/>
      <c r="B6" s="35" t="s">
        <v>9</v>
      </c>
      <c r="C6" s="36" t="s">
        <v>10</v>
      </c>
      <c r="D6" s="35" t="s">
        <v>11</v>
      </c>
      <c r="E6" s="35" t="s">
        <v>12</v>
      </c>
      <c r="F6" s="37" t="s">
        <v>13</v>
      </c>
      <c r="G6" s="35" t="s">
        <v>14</v>
      </c>
      <c r="H6" s="36" t="s">
        <v>12</v>
      </c>
      <c r="I6" s="35" t="s">
        <v>13</v>
      </c>
      <c r="J6" s="37" t="s">
        <v>14</v>
      </c>
      <c r="K6" s="149"/>
      <c r="L6" s="22"/>
      <c r="M6" s="144"/>
      <c r="N6" s="27"/>
      <c r="O6" s="27"/>
    </row>
    <row r="7" spans="1:16" s="15" customFormat="1" ht="18" customHeight="1" x14ac:dyDescent="0.15">
      <c r="A7" s="85" t="s">
        <v>84</v>
      </c>
      <c r="B7" s="112">
        <v>193796000000</v>
      </c>
      <c r="C7" s="112">
        <v>269781864000</v>
      </c>
      <c r="D7" s="112">
        <v>271292144839</v>
      </c>
      <c r="E7" s="112">
        <v>199025000000</v>
      </c>
      <c r="F7" s="112">
        <v>255859749169</v>
      </c>
      <c r="G7" s="112">
        <v>251831080274</v>
      </c>
      <c r="H7" s="112">
        <v>202599000000</v>
      </c>
      <c r="I7" s="112">
        <v>240169950807</v>
      </c>
      <c r="J7" s="112">
        <v>236071701454</v>
      </c>
      <c r="K7" s="68" t="s">
        <v>84</v>
      </c>
      <c r="L7" s="24"/>
      <c r="M7" s="25"/>
      <c r="N7" s="25"/>
      <c r="O7" s="25"/>
      <c r="P7" s="8"/>
    </row>
    <row r="8" spans="1:16" s="8" customFormat="1" ht="18" customHeight="1" x14ac:dyDescent="0.15">
      <c r="A8" s="40" t="s">
        <v>16</v>
      </c>
      <c r="B8" s="28">
        <v>66929646000</v>
      </c>
      <c r="C8" s="129">
        <v>67773559000</v>
      </c>
      <c r="D8" s="129">
        <v>67511195583</v>
      </c>
      <c r="E8" s="129">
        <v>63310054000</v>
      </c>
      <c r="F8" s="129">
        <v>67096298000</v>
      </c>
      <c r="G8" s="129">
        <v>67412096555</v>
      </c>
      <c r="H8" s="129">
        <v>66925178000</v>
      </c>
      <c r="I8" s="129">
        <v>69276454000</v>
      </c>
      <c r="J8" s="129">
        <v>69572836745</v>
      </c>
      <c r="K8" s="41" t="s">
        <v>16</v>
      </c>
      <c r="L8" s="26"/>
      <c r="M8" s="27"/>
      <c r="N8" s="27"/>
      <c r="O8" s="27"/>
      <c r="P8" s="7"/>
    </row>
    <row r="9" spans="1:16" s="8" customFormat="1" ht="18" customHeight="1" x14ac:dyDescent="0.15">
      <c r="A9" s="40" t="s">
        <v>17</v>
      </c>
      <c r="B9" s="28">
        <v>796000000</v>
      </c>
      <c r="C9" s="129">
        <v>796000000</v>
      </c>
      <c r="D9" s="129">
        <v>771208002</v>
      </c>
      <c r="E9" s="129">
        <v>736000000</v>
      </c>
      <c r="F9" s="129">
        <v>736000000</v>
      </c>
      <c r="G9" s="129">
        <v>783733002</v>
      </c>
      <c r="H9" s="129">
        <v>801000000</v>
      </c>
      <c r="I9" s="129">
        <v>801000000</v>
      </c>
      <c r="J9" s="129">
        <v>789376001</v>
      </c>
      <c r="K9" s="41" t="s">
        <v>17</v>
      </c>
      <c r="L9" s="26"/>
      <c r="M9" s="27"/>
      <c r="N9" s="27"/>
      <c r="O9" s="27"/>
      <c r="P9" s="7"/>
    </row>
    <row r="10" spans="1:16" s="8" customFormat="1" ht="18" customHeight="1" x14ac:dyDescent="0.15">
      <c r="A10" s="40" t="s">
        <v>18</v>
      </c>
      <c r="B10" s="28">
        <v>190000000</v>
      </c>
      <c r="C10" s="129">
        <v>190000000</v>
      </c>
      <c r="D10" s="129">
        <v>196024000</v>
      </c>
      <c r="E10" s="129">
        <v>180000000</v>
      </c>
      <c r="F10" s="129">
        <v>180000000</v>
      </c>
      <c r="G10" s="129">
        <v>182371000</v>
      </c>
      <c r="H10" s="129">
        <v>160000000</v>
      </c>
      <c r="I10" s="129">
        <v>160000000</v>
      </c>
      <c r="J10" s="129">
        <v>238535000</v>
      </c>
      <c r="K10" s="41" t="s">
        <v>18</v>
      </c>
      <c r="L10" s="26"/>
      <c r="M10" s="27"/>
      <c r="N10" s="27"/>
      <c r="O10" s="27"/>
    </row>
    <row r="11" spans="1:16" s="8" customFormat="1" ht="18" customHeight="1" x14ac:dyDescent="0.15">
      <c r="A11" s="40" t="s">
        <v>19</v>
      </c>
      <c r="B11" s="28">
        <v>1020000000</v>
      </c>
      <c r="C11" s="129">
        <v>1020000000</v>
      </c>
      <c r="D11" s="129">
        <v>948277000</v>
      </c>
      <c r="E11" s="129">
        <v>960000000</v>
      </c>
      <c r="F11" s="129">
        <v>960000000</v>
      </c>
      <c r="G11" s="129">
        <v>1308836000</v>
      </c>
      <c r="H11" s="129">
        <v>1140000000</v>
      </c>
      <c r="I11" s="129">
        <v>1140000000</v>
      </c>
      <c r="J11" s="129">
        <v>1268322000</v>
      </c>
      <c r="K11" s="41" t="s">
        <v>19</v>
      </c>
      <c r="L11" s="26"/>
      <c r="M11" s="27"/>
      <c r="N11" s="27"/>
      <c r="O11" s="27"/>
      <c r="P11" s="7"/>
    </row>
    <row r="12" spans="1:16" s="8" customFormat="1" ht="18" customHeight="1" x14ac:dyDescent="0.15">
      <c r="A12" s="88" t="s">
        <v>20</v>
      </c>
      <c r="B12" s="28">
        <v>560000000</v>
      </c>
      <c r="C12" s="129">
        <v>560000000</v>
      </c>
      <c r="D12" s="129">
        <v>1104883000</v>
      </c>
      <c r="E12" s="129">
        <v>1050000000</v>
      </c>
      <c r="F12" s="129">
        <v>1050000000</v>
      </c>
      <c r="G12" s="129">
        <v>1598812000</v>
      </c>
      <c r="H12" s="129">
        <v>1300000000</v>
      </c>
      <c r="I12" s="129">
        <v>1300000000</v>
      </c>
      <c r="J12" s="129">
        <v>972407000</v>
      </c>
      <c r="K12" s="111" t="s">
        <v>20</v>
      </c>
      <c r="L12" s="26"/>
      <c r="M12" s="27"/>
      <c r="N12" s="27"/>
      <c r="O12" s="27"/>
      <c r="P12" s="7"/>
    </row>
    <row r="13" spans="1:16" s="8" customFormat="1" ht="18" customHeight="1" x14ac:dyDescent="0.15">
      <c r="A13" s="40" t="s">
        <v>21</v>
      </c>
      <c r="B13" s="28">
        <v>12470000000</v>
      </c>
      <c r="C13" s="129">
        <v>11720000000</v>
      </c>
      <c r="D13" s="129">
        <v>11632739000</v>
      </c>
      <c r="E13" s="129">
        <v>11250000000</v>
      </c>
      <c r="F13" s="129">
        <v>12500000000</v>
      </c>
      <c r="G13" s="129">
        <v>12856431000</v>
      </c>
      <c r="H13" s="129">
        <v>12050000000</v>
      </c>
      <c r="I13" s="129">
        <v>13050000000</v>
      </c>
      <c r="J13" s="129">
        <v>13702857000</v>
      </c>
      <c r="K13" s="41" t="s">
        <v>21</v>
      </c>
      <c r="L13" s="26"/>
      <c r="M13" s="27"/>
      <c r="N13" s="27"/>
      <c r="O13" s="27"/>
      <c r="P13" s="7"/>
    </row>
    <row r="14" spans="1:16" s="8" customFormat="1" ht="18" customHeight="1" x14ac:dyDescent="0.15">
      <c r="A14" s="143" t="s">
        <v>79</v>
      </c>
      <c r="B14" s="28">
        <v>190000000</v>
      </c>
      <c r="C14" s="28">
        <v>190000000</v>
      </c>
      <c r="D14" s="28">
        <v>133668738</v>
      </c>
      <c r="E14" s="28">
        <v>170000000</v>
      </c>
      <c r="F14" s="28">
        <v>170000000</v>
      </c>
      <c r="G14" s="28">
        <v>171496415</v>
      </c>
      <c r="H14" s="28">
        <v>200000000</v>
      </c>
      <c r="I14" s="28">
        <v>200000000</v>
      </c>
      <c r="J14" s="28">
        <v>197938622</v>
      </c>
      <c r="K14" s="142" t="s">
        <v>79</v>
      </c>
      <c r="L14" s="26"/>
      <c r="M14" s="27"/>
      <c r="N14" s="27"/>
      <c r="O14" s="27"/>
      <c r="P14" s="7"/>
    </row>
    <row r="15" spans="1:16" s="8" customFormat="1" ht="18" customHeight="1" x14ac:dyDescent="0.15">
      <c r="A15" s="40" t="s">
        <v>23</v>
      </c>
      <c r="B15" s="28">
        <v>348000000</v>
      </c>
      <c r="C15" s="28">
        <v>348000000</v>
      </c>
      <c r="D15" s="28">
        <v>338701000</v>
      </c>
      <c r="E15" s="28">
        <v>348000000</v>
      </c>
      <c r="F15" s="28">
        <v>348000000</v>
      </c>
      <c r="G15" s="28">
        <v>330483000</v>
      </c>
      <c r="H15" s="28">
        <v>334000000</v>
      </c>
      <c r="I15" s="28">
        <v>334000000</v>
      </c>
      <c r="J15" s="28">
        <v>340887000</v>
      </c>
      <c r="K15" s="41" t="s">
        <v>23</v>
      </c>
      <c r="L15" s="26"/>
      <c r="M15" s="27"/>
      <c r="N15" s="27"/>
      <c r="O15" s="27"/>
    </row>
    <row r="16" spans="1:16" s="8" customFormat="1" ht="18" customHeight="1" x14ac:dyDescent="0.15">
      <c r="A16" s="40" t="s">
        <v>24</v>
      </c>
      <c r="B16" s="28">
        <v>42600000000</v>
      </c>
      <c r="C16" s="28">
        <v>42600000000</v>
      </c>
      <c r="D16" s="28">
        <v>44118726000</v>
      </c>
      <c r="E16" s="28">
        <v>40600000000</v>
      </c>
      <c r="F16" s="28">
        <v>46800000000</v>
      </c>
      <c r="G16" s="28">
        <v>47679358000</v>
      </c>
      <c r="H16" s="28">
        <v>46200000000</v>
      </c>
      <c r="I16" s="28">
        <v>49923503000</v>
      </c>
      <c r="J16" s="28">
        <v>51370044000</v>
      </c>
      <c r="K16" s="41" t="s">
        <v>24</v>
      </c>
      <c r="L16" s="26"/>
      <c r="M16" s="27"/>
      <c r="N16" s="27"/>
      <c r="O16" s="27"/>
    </row>
    <row r="17" spans="1:16" s="8" customFormat="1" ht="18" customHeight="1" x14ac:dyDescent="0.15">
      <c r="A17" s="88" t="s">
        <v>25</v>
      </c>
      <c r="B17" s="28">
        <v>43000000</v>
      </c>
      <c r="C17" s="28">
        <v>43000000</v>
      </c>
      <c r="D17" s="28">
        <v>52497000</v>
      </c>
      <c r="E17" s="28">
        <v>50000000</v>
      </c>
      <c r="F17" s="28">
        <v>50000000</v>
      </c>
      <c r="G17" s="28">
        <v>50489000</v>
      </c>
      <c r="H17" s="28">
        <v>54000000</v>
      </c>
      <c r="I17" s="28">
        <v>54000000</v>
      </c>
      <c r="J17" s="28">
        <v>45958000</v>
      </c>
      <c r="K17" s="111" t="s">
        <v>25</v>
      </c>
      <c r="L17" s="26"/>
      <c r="M17" s="27"/>
      <c r="N17" s="27"/>
      <c r="O17" s="27"/>
    </row>
    <row r="18" spans="1:16" s="8" customFormat="1" ht="18" customHeight="1" x14ac:dyDescent="0.15">
      <c r="A18" s="40" t="s">
        <v>26</v>
      </c>
      <c r="B18" s="28">
        <v>2482721000</v>
      </c>
      <c r="C18" s="28">
        <v>2142542000</v>
      </c>
      <c r="D18" s="28">
        <v>2181138283</v>
      </c>
      <c r="E18" s="28">
        <v>2645295000</v>
      </c>
      <c r="F18" s="28">
        <v>2645295000</v>
      </c>
      <c r="G18" s="28">
        <v>2709276586</v>
      </c>
      <c r="H18" s="28">
        <v>2809181000</v>
      </c>
      <c r="I18" s="28">
        <v>2809181000</v>
      </c>
      <c r="J18" s="28">
        <v>2893317182</v>
      </c>
      <c r="K18" s="41" t="s">
        <v>26</v>
      </c>
      <c r="L18" s="26"/>
      <c r="M18" s="27"/>
      <c r="N18" s="27"/>
      <c r="O18" s="27"/>
    </row>
    <row r="19" spans="1:16" s="8" customFormat="1" ht="18" customHeight="1" x14ac:dyDescent="0.15">
      <c r="A19" s="40" t="s">
        <v>27</v>
      </c>
      <c r="B19" s="28">
        <v>3798397000</v>
      </c>
      <c r="C19" s="28">
        <v>3797839000</v>
      </c>
      <c r="D19" s="28">
        <v>3453474507</v>
      </c>
      <c r="E19" s="28">
        <v>3597327000</v>
      </c>
      <c r="F19" s="28">
        <v>3595666000</v>
      </c>
      <c r="G19" s="28">
        <v>3495550348</v>
      </c>
      <c r="H19" s="28">
        <v>3867991000</v>
      </c>
      <c r="I19" s="28">
        <v>3865969000</v>
      </c>
      <c r="J19" s="28">
        <v>3864536031</v>
      </c>
      <c r="K19" s="41" t="s">
        <v>27</v>
      </c>
      <c r="L19" s="26"/>
      <c r="M19" s="27"/>
      <c r="N19" s="27"/>
      <c r="O19" s="27"/>
    </row>
    <row r="20" spans="1:16" s="8" customFormat="1" ht="18" customHeight="1" x14ac:dyDescent="0.15">
      <c r="A20" s="40" t="s">
        <v>28</v>
      </c>
      <c r="B20" s="28">
        <v>30015875000</v>
      </c>
      <c r="C20" s="28">
        <v>92938909000</v>
      </c>
      <c r="D20" s="28">
        <v>93061164514</v>
      </c>
      <c r="E20" s="28">
        <v>33609683000</v>
      </c>
      <c r="F20" s="28">
        <v>60262246000</v>
      </c>
      <c r="G20" s="28">
        <v>54443484650</v>
      </c>
      <c r="H20" s="28">
        <v>37356131000</v>
      </c>
      <c r="I20" s="28">
        <v>52016739000</v>
      </c>
      <c r="J20" s="28">
        <v>47084918193</v>
      </c>
      <c r="K20" s="41" t="s">
        <v>28</v>
      </c>
      <c r="L20" s="26"/>
      <c r="M20" s="27"/>
      <c r="N20" s="27"/>
      <c r="O20" s="27"/>
    </row>
    <row r="21" spans="1:16" s="8" customFormat="1" ht="18" customHeight="1" x14ac:dyDescent="0.15">
      <c r="A21" s="40" t="s">
        <v>29</v>
      </c>
      <c r="B21" s="28">
        <v>15927578000</v>
      </c>
      <c r="C21" s="28">
        <v>20382053000</v>
      </c>
      <c r="D21" s="28">
        <v>20520348562</v>
      </c>
      <c r="E21" s="28">
        <v>18201281000</v>
      </c>
      <c r="F21" s="28">
        <v>20480638000</v>
      </c>
      <c r="G21" s="28">
        <v>20236893575</v>
      </c>
      <c r="H21" s="28">
        <v>17424298000</v>
      </c>
      <c r="I21" s="28">
        <v>21206966000</v>
      </c>
      <c r="J21" s="28">
        <v>21112235478</v>
      </c>
      <c r="K21" s="41" t="s">
        <v>29</v>
      </c>
      <c r="L21" s="26"/>
      <c r="M21" s="27"/>
      <c r="N21" s="27"/>
      <c r="O21" s="27"/>
    </row>
    <row r="22" spans="1:16" s="8" customFormat="1" ht="18" customHeight="1" x14ac:dyDescent="0.15">
      <c r="A22" s="40" t="s">
        <v>30</v>
      </c>
      <c r="B22" s="28">
        <v>403156000</v>
      </c>
      <c r="C22" s="28">
        <v>403690000</v>
      </c>
      <c r="D22" s="28">
        <v>395492743</v>
      </c>
      <c r="E22" s="28">
        <v>1217093000</v>
      </c>
      <c r="F22" s="28">
        <v>1355797000</v>
      </c>
      <c r="G22" s="28">
        <v>1505518952</v>
      </c>
      <c r="H22" s="28">
        <v>490288000</v>
      </c>
      <c r="I22" s="28">
        <v>491795000</v>
      </c>
      <c r="J22" s="28">
        <v>512450839</v>
      </c>
      <c r="K22" s="41" t="s">
        <v>30</v>
      </c>
      <c r="L22" s="26"/>
      <c r="M22" s="27"/>
      <c r="N22" s="27"/>
      <c r="O22" s="27"/>
    </row>
    <row r="23" spans="1:16" s="8" customFormat="1" ht="18" customHeight="1" x14ac:dyDescent="0.15">
      <c r="A23" s="40" t="s">
        <v>32</v>
      </c>
      <c r="B23" s="28">
        <v>41361000</v>
      </c>
      <c r="C23" s="28">
        <v>236361000</v>
      </c>
      <c r="D23" s="28">
        <v>223823826</v>
      </c>
      <c r="E23" s="28">
        <v>44891000</v>
      </c>
      <c r="F23" s="28">
        <v>93198000</v>
      </c>
      <c r="G23" s="28">
        <v>91568454</v>
      </c>
      <c r="H23" s="28">
        <v>41228000</v>
      </c>
      <c r="I23" s="28">
        <v>48228000</v>
      </c>
      <c r="J23" s="28">
        <v>39928675</v>
      </c>
      <c r="K23" s="41" t="s">
        <v>32</v>
      </c>
      <c r="L23" s="26"/>
      <c r="M23" s="27"/>
      <c r="N23" s="27"/>
      <c r="O23" s="27"/>
    </row>
    <row r="24" spans="1:16" s="8" customFormat="1" ht="18" customHeight="1" x14ac:dyDescent="0.15">
      <c r="A24" s="40" t="s">
        <v>33</v>
      </c>
      <c r="B24" s="28">
        <v>5527167000</v>
      </c>
      <c r="C24" s="28">
        <v>9359742000</v>
      </c>
      <c r="D24" s="28">
        <v>9295704281</v>
      </c>
      <c r="E24" s="28">
        <v>11777569000</v>
      </c>
      <c r="F24" s="28">
        <v>18801435000</v>
      </c>
      <c r="G24" s="28">
        <v>18756976909</v>
      </c>
      <c r="H24" s="28">
        <v>3434619000</v>
      </c>
      <c r="I24" s="28">
        <v>4349807000</v>
      </c>
      <c r="J24" s="28">
        <v>3944629777</v>
      </c>
      <c r="K24" s="41" t="s">
        <v>33</v>
      </c>
      <c r="L24" s="26"/>
      <c r="M24" s="27"/>
      <c r="N24" s="27"/>
      <c r="O24" s="27"/>
    </row>
    <row r="25" spans="1:16" s="8" customFormat="1" ht="18" customHeight="1" x14ac:dyDescent="0.15">
      <c r="A25" s="40" t="s">
        <v>34</v>
      </c>
      <c r="B25" s="28">
        <v>2500000000</v>
      </c>
      <c r="C25" s="28">
        <v>7231087000</v>
      </c>
      <c r="D25" s="28">
        <v>7231087163</v>
      </c>
      <c r="E25" s="28">
        <v>2500000000</v>
      </c>
      <c r="F25" s="28">
        <v>11862705169</v>
      </c>
      <c r="G25" s="28">
        <v>11862705916</v>
      </c>
      <c r="H25" s="28">
        <v>2500000000</v>
      </c>
      <c r="I25" s="28">
        <v>13542640807</v>
      </c>
      <c r="J25" s="28">
        <v>13542641734</v>
      </c>
      <c r="K25" s="41" t="s">
        <v>34</v>
      </c>
      <c r="L25" s="26"/>
      <c r="M25" s="27"/>
      <c r="N25" s="27"/>
      <c r="O25" s="27"/>
    </row>
    <row r="26" spans="1:16" s="8" customFormat="1" ht="18" customHeight="1" x14ac:dyDescent="0.15">
      <c r="A26" s="40" t="s">
        <v>35</v>
      </c>
      <c r="B26" s="28">
        <v>2050099000</v>
      </c>
      <c r="C26" s="28">
        <v>2146082000</v>
      </c>
      <c r="D26" s="28">
        <v>2221574884</v>
      </c>
      <c r="E26" s="28">
        <v>1980307000</v>
      </c>
      <c r="F26" s="28">
        <v>2074971000</v>
      </c>
      <c r="G26" s="28">
        <v>2383519058</v>
      </c>
      <c r="H26" s="28">
        <v>2053786000</v>
      </c>
      <c r="I26" s="28">
        <v>2142368000</v>
      </c>
      <c r="J26" s="28">
        <v>2385182969</v>
      </c>
      <c r="K26" s="41" t="s">
        <v>35</v>
      </c>
      <c r="L26" s="26"/>
      <c r="M26" s="27"/>
      <c r="N26" s="27"/>
      <c r="O26" s="27"/>
    </row>
    <row r="27" spans="1:16" s="8" customFormat="1" ht="18" customHeight="1" x14ac:dyDescent="0.15">
      <c r="A27" s="40" t="s">
        <v>37</v>
      </c>
      <c r="B27" s="29">
        <v>5903000000</v>
      </c>
      <c r="C27" s="29">
        <v>5903000000</v>
      </c>
      <c r="D27" s="29">
        <v>5900352400</v>
      </c>
      <c r="E27" s="29">
        <v>4797500000</v>
      </c>
      <c r="F27" s="29">
        <v>4797500000</v>
      </c>
      <c r="G27" s="29">
        <v>3971478030</v>
      </c>
      <c r="H27" s="29">
        <v>3457300000</v>
      </c>
      <c r="I27" s="29">
        <v>3457300000</v>
      </c>
      <c r="J27" s="29">
        <v>2192664000</v>
      </c>
      <c r="K27" s="41" t="s">
        <v>37</v>
      </c>
      <c r="L27" s="26"/>
      <c r="M27" s="27"/>
      <c r="N27" s="27"/>
      <c r="O27" s="27"/>
    </row>
    <row r="28" spans="1:16" s="8" customFormat="1" ht="18" customHeight="1" x14ac:dyDescent="0.15">
      <c r="A28" s="42" t="s">
        <v>22</v>
      </c>
      <c r="B28" s="147">
        <v>0</v>
      </c>
      <c r="C28" s="147">
        <v>0</v>
      </c>
      <c r="D28" s="31">
        <v>64353</v>
      </c>
      <c r="E28" s="147">
        <v>0</v>
      </c>
      <c r="F28" s="147">
        <v>0</v>
      </c>
      <c r="G28" s="31">
        <v>1824</v>
      </c>
      <c r="H28" s="147">
        <v>0</v>
      </c>
      <c r="I28" s="147">
        <v>0</v>
      </c>
      <c r="J28" s="31">
        <v>35208</v>
      </c>
      <c r="K28" s="43" t="s">
        <v>22</v>
      </c>
      <c r="L28" s="26"/>
      <c r="M28" s="27"/>
      <c r="N28" s="27"/>
      <c r="O28" s="27"/>
      <c r="P28" s="7"/>
    </row>
    <row r="29" spans="1:16" x14ac:dyDescent="0.15">
      <c r="K29" s="8"/>
      <c r="L29" s="8"/>
      <c r="O29" s="32"/>
    </row>
    <row r="30" spans="1:16" x14ac:dyDescent="0.15">
      <c r="K30" s="8"/>
      <c r="L30" s="8"/>
      <c r="O30" s="32"/>
    </row>
    <row r="31" spans="1:16" ht="13.5" customHeight="1" x14ac:dyDescent="0.15">
      <c r="K31" s="8"/>
      <c r="L31" s="8"/>
      <c r="O31" s="32"/>
    </row>
    <row r="32" spans="1:16" ht="13.5" customHeight="1" x14ac:dyDescent="0.15">
      <c r="K32" s="8"/>
      <c r="L32" s="8"/>
      <c r="O32" s="32"/>
    </row>
    <row r="33" spans="11:15" x14ac:dyDescent="0.15">
      <c r="K33" s="8"/>
      <c r="L33" s="8"/>
      <c r="O33" s="32"/>
    </row>
    <row r="34" spans="11:15" ht="13.5" customHeight="1" x14ac:dyDescent="0.15">
      <c r="K34" s="8"/>
      <c r="L34" s="8"/>
      <c r="O34" s="32"/>
    </row>
    <row r="35" spans="11:15" ht="13.5" customHeight="1" x14ac:dyDescent="0.15">
      <c r="K35" s="8"/>
      <c r="L35" s="8"/>
      <c r="O35" s="32"/>
    </row>
    <row r="36" spans="11:15" x14ac:dyDescent="0.15">
      <c r="K36" s="8"/>
      <c r="L36" s="8"/>
      <c r="O36" s="32"/>
    </row>
    <row r="37" spans="11:15" ht="13.5" customHeight="1" x14ac:dyDescent="0.15">
      <c r="K37" s="8"/>
      <c r="L37" s="8"/>
      <c r="O37" s="32"/>
    </row>
    <row r="38" spans="11:15" ht="13.5" customHeight="1" x14ac:dyDescent="0.15">
      <c r="K38" s="8"/>
      <c r="L38" s="8"/>
    </row>
    <row r="39" spans="11:15" x14ac:dyDescent="0.15">
      <c r="K39" s="8"/>
      <c r="L39" s="8"/>
    </row>
    <row r="40" spans="11:15" ht="13.5" customHeight="1" x14ac:dyDescent="0.15">
      <c r="K40" s="8"/>
      <c r="L40" s="8"/>
    </row>
    <row r="41" spans="11:15" ht="13.5" customHeight="1" x14ac:dyDescent="0.15">
      <c r="K41" s="8"/>
      <c r="L41" s="8"/>
    </row>
    <row r="42" spans="11:15" x14ac:dyDescent="0.15">
      <c r="K42" s="8"/>
      <c r="L42" s="8"/>
    </row>
    <row r="43" spans="11:15" x14ac:dyDescent="0.15">
      <c r="K43" s="8"/>
      <c r="L43" s="8"/>
    </row>
    <row r="44" spans="11:15" x14ac:dyDescent="0.15">
      <c r="K44" s="8"/>
      <c r="L44" s="8"/>
    </row>
    <row r="45" spans="11:15" x14ac:dyDescent="0.15">
      <c r="K45" s="8"/>
      <c r="L45" s="8"/>
    </row>
    <row r="46" spans="11:15" x14ac:dyDescent="0.15">
      <c r="K46" s="8"/>
      <c r="L46" s="8"/>
    </row>
    <row r="47" spans="11:15" x14ac:dyDescent="0.15">
      <c r="K47" s="8"/>
      <c r="L47" s="8"/>
    </row>
    <row r="48" spans="11:15" ht="14.25" customHeight="1" x14ac:dyDescent="0.15">
      <c r="K48" s="8"/>
      <c r="L48" s="8"/>
    </row>
    <row r="49" spans="11:12" x14ac:dyDescent="0.15">
      <c r="K49" s="8"/>
      <c r="L49" s="8"/>
    </row>
    <row r="50" spans="11:12" ht="13.5" customHeight="1" x14ac:dyDescent="0.15"/>
    <row r="55" spans="11:12" ht="13.5" customHeight="1" x14ac:dyDescent="0.15"/>
    <row r="60" spans="11:12" ht="13.5" customHeight="1" x14ac:dyDescent="0.15"/>
    <row r="64" spans="11:12" ht="13.5" customHeight="1" x14ac:dyDescent="0.15"/>
    <row r="67" ht="13.5" customHeight="1" x14ac:dyDescent="0.15"/>
    <row r="71" ht="13.5" customHeight="1" x14ac:dyDescent="0.15"/>
    <row r="74" ht="13.5" customHeight="1" x14ac:dyDescent="0.15"/>
    <row r="83" ht="13.5" customHeight="1" x14ac:dyDescent="0.15"/>
  </sheetData>
  <mergeCells count="5">
    <mergeCell ref="K5:K6"/>
    <mergeCell ref="H5:J5"/>
    <mergeCell ref="A5:A6"/>
    <mergeCell ref="B5:D5"/>
    <mergeCell ref="E5:G5"/>
  </mergeCells>
  <phoneticPr fontI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zoomScaleNormal="100" workbookViewId="0">
      <selection activeCell="G17" sqref="G17"/>
    </sheetView>
  </sheetViews>
  <sheetFormatPr defaultRowHeight="13.5" x14ac:dyDescent="0.15"/>
  <cols>
    <col min="1" max="1" width="17.625" style="7" customWidth="1"/>
    <col min="2" max="3" width="14.125" style="7" customWidth="1"/>
    <col min="4" max="4" width="15" style="7" customWidth="1"/>
    <col min="5" max="6" width="14.125" style="7" customWidth="1"/>
    <col min="7" max="7" width="15" style="7" customWidth="1"/>
    <col min="8" max="10" width="14.125" style="7" customWidth="1"/>
    <col min="11" max="11" width="17.625" style="7" customWidth="1"/>
    <col min="12" max="12" width="0.875" style="7" customWidth="1"/>
    <col min="13" max="13" width="9.125" style="7" customWidth="1"/>
    <col min="14" max="14" width="19.25" style="7" customWidth="1"/>
    <col min="15" max="15" width="14.375" style="9" customWidth="1"/>
    <col min="16" max="16" width="14.375" style="7" customWidth="1"/>
    <col min="17" max="16384" width="9" style="7"/>
  </cols>
  <sheetData>
    <row r="1" spans="1:18" ht="17.25" x14ac:dyDescent="0.15">
      <c r="A1" s="13" t="s">
        <v>52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R1" s="13"/>
    </row>
    <row r="2" spans="1:18" s="45" customFormat="1" ht="14.25" x14ac:dyDescent="0.15">
      <c r="A2" s="45" t="s">
        <v>39</v>
      </c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O2" s="49"/>
    </row>
    <row r="3" spans="1:18" s="8" customFormat="1" ht="17.25" customHeight="1" thickBot="1" x14ac:dyDescent="0.2">
      <c r="A3" s="12" t="s">
        <v>40</v>
      </c>
      <c r="E3" s="54"/>
      <c r="F3" s="54"/>
      <c r="G3" s="54"/>
      <c r="K3" s="33"/>
      <c r="O3" s="55"/>
    </row>
    <row r="4" spans="1:18" s="12" customFormat="1" ht="17.25" customHeight="1" thickTop="1" x14ac:dyDescent="0.15">
      <c r="A4" s="158" t="s">
        <v>41</v>
      </c>
      <c r="B4" s="160" t="s">
        <v>82</v>
      </c>
      <c r="C4" s="161"/>
      <c r="D4" s="161"/>
      <c r="E4" s="160" t="s">
        <v>83</v>
      </c>
      <c r="F4" s="161"/>
      <c r="G4" s="157"/>
      <c r="H4" s="160" t="s">
        <v>86</v>
      </c>
      <c r="I4" s="161"/>
      <c r="J4" s="161"/>
      <c r="K4" s="148" t="s">
        <v>0</v>
      </c>
      <c r="L4" s="38"/>
      <c r="M4" s="64"/>
      <c r="N4" s="65"/>
      <c r="O4" s="65"/>
      <c r="P4" s="65"/>
    </row>
    <row r="5" spans="1:18" s="12" customFormat="1" ht="17.25" customHeight="1" x14ac:dyDescent="0.15">
      <c r="A5" s="159"/>
      <c r="B5" s="11" t="s">
        <v>9</v>
      </c>
      <c r="C5" s="66" t="s">
        <v>10</v>
      </c>
      <c r="D5" s="35" t="s">
        <v>11</v>
      </c>
      <c r="E5" s="35" t="s">
        <v>9</v>
      </c>
      <c r="F5" s="66" t="s">
        <v>10</v>
      </c>
      <c r="G5" s="35" t="s">
        <v>11</v>
      </c>
      <c r="H5" s="35" t="s">
        <v>12</v>
      </c>
      <c r="I5" s="35" t="s">
        <v>13</v>
      </c>
      <c r="J5" s="37" t="s">
        <v>14</v>
      </c>
      <c r="K5" s="149"/>
      <c r="L5" s="38"/>
      <c r="M5" s="64"/>
      <c r="N5" s="65"/>
      <c r="O5" s="65"/>
      <c r="P5" s="65"/>
    </row>
    <row r="6" spans="1:18" s="15" customFormat="1" ht="18" customHeight="1" x14ac:dyDescent="0.15">
      <c r="A6" s="67" t="s">
        <v>15</v>
      </c>
      <c r="B6" s="93">
        <v>193796000000</v>
      </c>
      <c r="C6" s="93">
        <v>269781864000</v>
      </c>
      <c r="D6" s="93">
        <v>259429438923</v>
      </c>
      <c r="E6" s="93">
        <v>199025000000</v>
      </c>
      <c r="F6" s="93">
        <v>255859749169</v>
      </c>
      <c r="G6" s="93">
        <v>238288438540</v>
      </c>
      <c r="H6" s="93">
        <v>202599000000</v>
      </c>
      <c r="I6" s="93">
        <v>240169950807</v>
      </c>
      <c r="J6" s="93">
        <v>223215358899</v>
      </c>
      <c r="K6" s="68" t="s">
        <v>15</v>
      </c>
      <c r="L6" s="57"/>
      <c r="M6" s="8"/>
      <c r="N6" s="56"/>
      <c r="O6" s="56"/>
      <c r="P6" s="56"/>
      <c r="Q6" s="7"/>
    </row>
    <row r="7" spans="1:18" s="8" customFormat="1" ht="18" customHeight="1" x14ac:dyDescent="0.15">
      <c r="A7" s="40" t="s">
        <v>42</v>
      </c>
      <c r="B7" s="94">
        <v>805737000</v>
      </c>
      <c r="C7" s="94">
        <v>801610000</v>
      </c>
      <c r="D7" s="94">
        <v>769197039</v>
      </c>
      <c r="E7" s="94">
        <v>799490000</v>
      </c>
      <c r="F7" s="95">
        <v>778236000</v>
      </c>
      <c r="G7" s="95">
        <v>742627069</v>
      </c>
      <c r="H7" s="94">
        <v>780683000</v>
      </c>
      <c r="I7" s="95">
        <v>770760000</v>
      </c>
      <c r="J7" s="95">
        <v>735987495</v>
      </c>
      <c r="K7" s="41" t="s">
        <v>42</v>
      </c>
      <c r="L7" s="58"/>
      <c r="N7" s="59"/>
      <c r="O7" s="59"/>
      <c r="P7" s="59"/>
      <c r="Q7" s="7"/>
      <c r="R7" s="15"/>
    </row>
    <row r="8" spans="1:18" s="8" customFormat="1" ht="18" customHeight="1" x14ac:dyDescent="0.15">
      <c r="A8" s="40" t="s">
        <v>43</v>
      </c>
      <c r="B8" s="94">
        <v>7422025000</v>
      </c>
      <c r="C8" s="94">
        <v>12929726000</v>
      </c>
      <c r="D8" s="94">
        <v>12446039595</v>
      </c>
      <c r="E8" s="94">
        <v>6279015000</v>
      </c>
      <c r="F8" s="95">
        <v>33569330000</v>
      </c>
      <c r="G8" s="95">
        <v>33171589299</v>
      </c>
      <c r="H8" s="94">
        <v>6846992000</v>
      </c>
      <c r="I8" s="95">
        <v>23976163807</v>
      </c>
      <c r="J8" s="95">
        <v>23330716179</v>
      </c>
      <c r="K8" s="41" t="s">
        <v>43</v>
      </c>
      <c r="L8" s="58"/>
      <c r="N8" s="27"/>
      <c r="O8" s="27"/>
      <c r="P8" s="27"/>
    </row>
    <row r="9" spans="1:18" s="8" customFormat="1" ht="18" customHeight="1" x14ac:dyDescent="0.15">
      <c r="A9" s="40" t="s">
        <v>44</v>
      </c>
      <c r="B9" s="94">
        <v>8395423000</v>
      </c>
      <c r="C9" s="94">
        <v>67521007000</v>
      </c>
      <c r="D9" s="94">
        <v>66703979238</v>
      </c>
      <c r="E9" s="94">
        <v>8357535000</v>
      </c>
      <c r="F9" s="95">
        <v>9078977000</v>
      </c>
      <c r="G9" s="95">
        <v>8265157551</v>
      </c>
      <c r="H9" s="94">
        <v>7230011000</v>
      </c>
      <c r="I9" s="95">
        <v>8548325000</v>
      </c>
      <c r="J9" s="95">
        <v>7080517777</v>
      </c>
      <c r="K9" s="41" t="s">
        <v>44</v>
      </c>
      <c r="L9" s="58"/>
      <c r="N9" s="27"/>
      <c r="O9" s="27"/>
      <c r="P9" s="27"/>
    </row>
    <row r="10" spans="1:18" s="8" customFormat="1" ht="18" customHeight="1" x14ac:dyDescent="0.15">
      <c r="A10" s="40" t="s">
        <v>45</v>
      </c>
      <c r="B10" s="94">
        <v>96968150000</v>
      </c>
      <c r="C10" s="94">
        <v>107762627000</v>
      </c>
      <c r="D10" s="94">
        <v>102092132076</v>
      </c>
      <c r="E10" s="94">
        <v>102627291000</v>
      </c>
      <c r="F10" s="95">
        <v>132375673000</v>
      </c>
      <c r="G10" s="95">
        <v>119241501827</v>
      </c>
      <c r="H10" s="94">
        <v>108526040000</v>
      </c>
      <c r="I10" s="95">
        <v>128212468000</v>
      </c>
      <c r="J10" s="95">
        <v>118296809175</v>
      </c>
      <c r="K10" s="41" t="s">
        <v>45</v>
      </c>
      <c r="L10" s="58"/>
      <c r="N10" s="27"/>
      <c r="O10" s="27"/>
      <c r="P10" s="27"/>
    </row>
    <row r="11" spans="1:18" s="8" customFormat="1" ht="18" customHeight="1" x14ac:dyDescent="0.15">
      <c r="A11" s="40" t="s">
        <v>46</v>
      </c>
      <c r="B11" s="94">
        <v>11315482000</v>
      </c>
      <c r="C11" s="94">
        <v>11938798000</v>
      </c>
      <c r="D11" s="94">
        <v>10665972304</v>
      </c>
      <c r="E11" s="94">
        <v>14045368000</v>
      </c>
      <c r="F11" s="95">
        <v>14336918169</v>
      </c>
      <c r="G11" s="95">
        <v>12998468002</v>
      </c>
      <c r="H11" s="94">
        <v>11679241000</v>
      </c>
      <c r="I11" s="95">
        <v>11814596000</v>
      </c>
      <c r="J11" s="95">
        <v>10162484341</v>
      </c>
      <c r="K11" s="41" t="s">
        <v>46</v>
      </c>
      <c r="L11" s="58"/>
      <c r="N11" s="27"/>
      <c r="O11" s="27"/>
      <c r="P11" s="27"/>
      <c r="R11" s="15"/>
    </row>
    <row r="12" spans="1:18" s="8" customFormat="1" ht="18" customHeight="1" x14ac:dyDescent="0.15">
      <c r="A12" s="40" t="s">
        <v>47</v>
      </c>
      <c r="B12" s="94">
        <v>6698529000</v>
      </c>
      <c r="C12" s="94">
        <v>6747604000</v>
      </c>
      <c r="D12" s="94">
        <v>6583340696</v>
      </c>
      <c r="E12" s="94">
        <v>6768062000</v>
      </c>
      <c r="F12" s="95">
        <v>6809458000</v>
      </c>
      <c r="G12" s="95">
        <v>6656728548</v>
      </c>
      <c r="H12" s="94">
        <v>7328797000</v>
      </c>
      <c r="I12" s="95">
        <v>7416510000</v>
      </c>
      <c r="J12" s="95">
        <v>7205333132</v>
      </c>
      <c r="K12" s="41" t="s">
        <v>47</v>
      </c>
      <c r="L12" s="58"/>
      <c r="N12" s="27"/>
      <c r="O12" s="27"/>
      <c r="P12" s="27"/>
    </row>
    <row r="13" spans="1:18" s="8" customFormat="1" ht="18" customHeight="1" x14ac:dyDescent="0.15">
      <c r="A13" s="40" t="s">
        <v>48</v>
      </c>
      <c r="B13" s="94">
        <v>19977914000</v>
      </c>
      <c r="C13" s="94">
        <v>20869428000</v>
      </c>
      <c r="D13" s="94">
        <v>19541739237</v>
      </c>
      <c r="E13" s="94">
        <v>16702621000</v>
      </c>
      <c r="F13" s="95">
        <v>16758635000</v>
      </c>
      <c r="G13" s="95">
        <v>15624562166</v>
      </c>
      <c r="H13" s="94">
        <v>18232648000</v>
      </c>
      <c r="I13" s="95">
        <v>18869447000</v>
      </c>
      <c r="J13" s="95">
        <v>16539703684</v>
      </c>
      <c r="K13" s="41" t="s">
        <v>48</v>
      </c>
      <c r="L13" s="58"/>
      <c r="N13" s="27"/>
      <c r="O13" s="27"/>
      <c r="P13" s="27"/>
    </row>
    <row r="14" spans="1:18" s="8" customFormat="1" ht="18" customHeight="1" x14ac:dyDescent="0.15">
      <c r="A14" s="40" t="s">
        <v>49</v>
      </c>
      <c r="B14" s="94">
        <v>39826253000</v>
      </c>
      <c r="C14" s="94">
        <v>38925468000</v>
      </c>
      <c r="D14" s="94">
        <v>38586756800</v>
      </c>
      <c r="E14" s="94">
        <v>38814634000</v>
      </c>
      <c r="F14" s="95">
        <v>37777084000</v>
      </c>
      <c r="G14" s="95">
        <v>37264194296</v>
      </c>
      <c r="H14" s="94">
        <v>38948902000</v>
      </c>
      <c r="I14" s="95">
        <v>37824902000</v>
      </c>
      <c r="J14" s="95">
        <v>37140714580</v>
      </c>
      <c r="K14" s="41" t="s">
        <v>49</v>
      </c>
      <c r="L14" s="58"/>
      <c r="N14" s="27"/>
      <c r="O14" s="27"/>
      <c r="P14" s="27"/>
    </row>
    <row r="15" spans="1:18" s="8" customFormat="1" ht="18" customHeight="1" x14ac:dyDescent="0.15">
      <c r="A15" s="40" t="s">
        <v>5</v>
      </c>
      <c r="B15" s="94">
        <v>2086485000</v>
      </c>
      <c r="C15" s="94">
        <v>2040897000</v>
      </c>
      <c r="D15" s="94">
        <v>2040281938</v>
      </c>
      <c r="E15" s="94">
        <v>4330982000</v>
      </c>
      <c r="F15" s="95">
        <v>4323617000</v>
      </c>
      <c r="G15" s="95">
        <v>4323609782</v>
      </c>
      <c r="H15" s="94">
        <v>2725684000</v>
      </c>
      <c r="I15" s="95">
        <v>2725684000</v>
      </c>
      <c r="J15" s="95">
        <v>2723092536</v>
      </c>
      <c r="K15" s="41" t="s">
        <v>5</v>
      </c>
      <c r="L15" s="58"/>
      <c r="N15" s="27"/>
      <c r="O15" s="27"/>
      <c r="P15" s="27"/>
    </row>
    <row r="16" spans="1:18" s="8" customFormat="1" ht="18" customHeight="1" x14ac:dyDescent="0.15">
      <c r="A16" s="40" t="s">
        <v>50</v>
      </c>
      <c r="B16" s="94">
        <v>2000</v>
      </c>
      <c r="C16" s="94">
        <v>2000</v>
      </c>
      <c r="D16" s="94">
        <v>0</v>
      </c>
      <c r="E16" s="94">
        <v>2000</v>
      </c>
      <c r="F16" s="109">
        <v>2000</v>
      </c>
      <c r="G16" s="109">
        <v>0</v>
      </c>
      <c r="H16" s="94">
        <v>2000</v>
      </c>
      <c r="I16" s="109">
        <v>2000</v>
      </c>
      <c r="J16" s="141">
        <v>0</v>
      </c>
      <c r="K16" s="41" t="s">
        <v>50</v>
      </c>
      <c r="L16" s="58"/>
      <c r="N16" s="27"/>
      <c r="O16" s="27"/>
      <c r="P16" s="27"/>
    </row>
    <row r="17" spans="1:18" s="8" customFormat="1" ht="18" customHeight="1" x14ac:dyDescent="0.15">
      <c r="A17" s="42" t="s">
        <v>51</v>
      </c>
      <c r="B17" s="96">
        <v>300000000</v>
      </c>
      <c r="C17" s="96">
        <v>244697000</v>
      </c>
      <c r="D17" s="96">
        <v>0</v>
      </c>
      <c r="E17" s="96">
        <v>300000000</v>
      </c>
      <c r="F17" s="110">
        <v>51819000</v>
      </c>
      <c r="G17" s="110">
        <v>0</v>
      </c>
      <c r="H17" s="96">
        <v>300000000</v>
      </c>
      <c r="I17" s="110">
        <v>11093000</v>
      </c>
      <c r="J17" s="146">
        <v>0</v>
      </c>
      <c r="K17" s="43" t="s">
        <v>51</v>
      </c>
      <c r="L17" s="32"/>
      <c r="N17" s="27"/>
      <c r="O17" s="27"/>
      <c r="P17" s="27"/>
    </row>
    <row r="18" spans="1:18" x14ac:dyDescent="0.15">
      <c r="A18" s="44" t="s">
        <v>2</v>
      </c>
      <c r="E18" s="34"/>
      <c r="I18" s="8"/>
      <c r="J18" s="8"/>
      <c r="R18" s="8"/>
    </row>
    <row r="19" spans="1:18" x14ac:dyDescent="0.15">
      <c r="E19" s="34"/>
      <c r="R19" s="8"/>
    </row>
    <row r="20" spans="1:18" x14ac:dyDescent="0.15">
      <c r="R20" s="8"/>
    </row>
    <row r="21" spans="1:18" x14ac:dyDescent="0.15">
      <c r="J21" s="62"/>
      <c r="R21" s="8"/>
    </row>
    <row r="22" spans="1:18" x14ac:dyDescent="0.15">
      <c r="N22" s="62"/>
      <c r="R22" s="8"/>
    </row>
    <row r="23" spans="1:18" ht="13.5" customHeight="1" x14ac:dyDescent="0.15">
      <c r="R23" s="8"/>
    </row>
    <row r="24" spans="1:18" x14ac:dyDescent="0.15">
      <c r="R24" s="8"/>
    </row>
    <row r="25" spans="1:18" x14ac:dyDescent="0.15">
      <c r="R25" s="8"/>
    </row>
    <row r="26" spans="1:18" x14ac:dyDescent="0.15">
      <c r="R26" s="8"/>
    </row>
    <row r="27" spans="1:18" x14ac:dyDescent="0.15">
      <c r="R27" s="8"/>
    </row>
    <row r="28" spans="1:18" x14ac:dyDescent="0.15">
      <c r="R28" s="8"/>
    </row>
    <row r="29" spans="1:18" x14ac:dyDescent="0.15">
      <c r="R29" s="8"/>
    </row>
    <row r="30" spans="1:18" ht="13.5" customHeight="1" x14ac:dyDescent="0.15">
      <c r="R30" s="8"/>
    </row>
    <row r="31" spans="1:18" x14ac:dyDescent="0.15">
      <c r="R31" s="8"/>
    </row>
    <row r="32" spans="1:18" x14ac:dyDescent="0.15">
      <c r="R32" s="8"/>
    </row>
    <row r="33" spans="18:18" x14ac:dyDescent="0.15">
      <c r="R33" s="8"/>
    </row>
    <row r="34" spans="18:18" x14ac:dyDescent="0.15">
      <c r="R34" s="8"/>
    </row>
    <row r="35" spans="18:18" x14ac:dyDescent="0.15">
      <c r="R35" s="8"/>
    </row>
    <row r="36" spans="18:18" ht="13.5" customHeight="1" x14ac:dyDescent="0.15">
      <c r="R36" s="8"/>
    </row>
    <row r="37" spans="18:18" x14ac:dyDescent="0.15">
      <c r="R37" s="8"/>
    </row>
    <row r="38" spans="18:18" x14ac:dyDescent="0.15">
      <c r="R38" s="8"/>
    </row>
    <row r="39" spans="18:18" x14ac:dyDescent="0.15">
      <c r="R39" s="8"/>
    </row>
    <row r="40" spans="18:18" x14ac:dyDescent="0.15">
      <c r="R40" s="8"/>
    </row>
    <row r="41" spans="18:18" x14ac:dyDescent="0.15">
      <c r="R41" s="8"/>
    </row>
    <row r="42" spans="18:18" x14ac:dyDescent="0.15">
      <c r="R42" s="8"/>
    </row>
    <row r="43" spans="18:18" x14ac:dyDescent="0.15">
      <c r="R43" s="8"/>
    </row>
    <row r="44" spans="18:18" x14ac:dyDescent="0.15">
      <c r="R44" s="8"/>
    </row>
    <row r="45" spans="18:18" x14ac:dyDescent="0.15">
      <c r="R45" s="8"/>
    </row>
    <row r="46" spans="18:18" x14ac:dyDescent="0.15">
      <c r="R46" s="8"/>
    </row>
    <row r="47" spans="18:18" x14ac:dyDescent="0.15">
      <c r="R47" s="8"/>
    </row>
    <row r="48" spans="18:18" x14ac:dyDescent="0.15">
      <c r="R48" s="8"/>
    </row>
    <row r="49" spans="18:18" x14ac:dyDescent="0.15">
      <c r="R49" s="8"/>
    </row>
    <row r="50" spans="18:18" x14ac:dyDescent="0.15">
      <c r="R50" s="8"/>
    </row>
    <row r="51" spans="18:18" x14ac:dyDescent="0.15">
      <c r="R51" s="8"/>
    </row>
    <row r="52" spans="18:18" x14ac:dyDescent="0.15">
      <c r="R52" s="8"/>
    </row>
    <row r="53" spans="18:18" x14ac:dyDescent="0.15">
      <c r="R53" s="8"/>
    </row>
    <row r="54" spans="18:18" x14ac:dyDescent="0.15">
      <c r="R54" s="8"/>
    </row>
    <row r="55" spans="18:18" x14ac:dyDescent="0.15">
      <c r="R55" s="8"/>
    </row>
    <row r="56" spans="18:18" x14ac:dyDescent="0.15">
      <c r="R56" s="8"/>
    </row>
    <row r="57" spans="18:18" x14ac:dyDescent="0.15">
      <c r="R57" s="8"/>
    </row>
    <row r="58" spans="18:18" x14ac:dyDescent="0.15">
      <c r="R58" s="8"/>
    </row>
    <row r="59" spans="18:18" x14ac:dyDescent="0.15">
      <c r="R59" s="8"/>
    </row>
  </sheetData>
  <mergeCells count="5">
    <mergeCell ref="A4:A5"/>
    <mergeCell ref="B4:D4"/>
    <mergeCell ref="H4:J4"/>
    <mergeCell ref="K4:K5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36" customFormat="1" ht="27.75" customHeight="1" x14ac:dyDescent="0.15">
      <c r="A1" s="136" t="s">
        <v>74</v>
      </c>
      <c r="C1" s="136" t="s">
        <v>78</v>
      </c>
    </row>
    <row r="2" spans="1:14" ht="17.100000000000001" customHeight="1" x14ac:dyDescent="0.15">
      <c r="A2" s="13" t="s">
        <v>57</v>
      </c>
      <c r="B2" s="13"/>
      <c r="C2" s="13"/>
      <c r="D2" s="13"/>
      <c r="E2" s="13"/>
      <c r="F2" s="13"/>
      <c r="H2" s="5"/>
    </row>
    <row r="3" spans="1:14" s="15" customFormat="1" ht="16.5" customHeight="1" x14ac:dyDescent="0.15">
      <c r="A3" s="17" t="s">
        <v>72</v>
      </c>
      <c r="B3" s="74"/>
      <c r="C3" s="74"/>
      <c r="D3" s="78"/>
      <c r="E3" s="1"/>
      <c r="F3" s="1"/>
      <c r="H3" s="34"/>
      <c r="I3" s="7"/>
      <c r="M3" s="15" t="s">
        <v>73</v>
      </c>
    </row>
    <row r="4" spans="1:14" s="8" customFormat="1" ht="14.25" customHeight="1" thickBot="1" x14ac:dyDescent="0.2">
      <c r="A4" s="12" t="s">
        <v>40</v>
      </c>
      <c r="E4" s="1"/>
      <c r="F4" s="1"/>
    </row>
    <row r="5" spans="1:14" s="8" customFormat="1" ht="14.25" customHeight="1" thickTop="1" x14ac:dyDescent="0.15">
      <c r="A5" s="162" t="s">
        <v>0</v>
      </c>
      <c r="B5" s="160" t="e">
        <f>#REF!</f>
        <v>#REF!</v>
      </c>
      <c r="C5" s="161"/>
      <c r="D5" s="161"/>
      <c r="E5" s="160" t="e">
        <f>B5+1</f>
        <v>#REF!</v>
      </c>
      <c r="F5" s="161"/>
      <c r="G5" s="162" t="s">
        <v>0</v>
      </c>
      <c r="H5" s="69" t="e">
        <f>B5+1</f>
        <v>#REF!</v>
      </c>
      <c r="I5" s="160" t="e">
        <f>B5+2</f>
        <v>#REF!</v>
      </c>
      <c r="J5" s="161"/>
      <c r="K5" s="161"/>
      <c r="L5" s="1"/>
      <c r="M5" s="164" t="e">
        <f>I5</f>
        <v>#REF!</v>
      </c>
      <c r="N5" s="165"/>
    </row>
    <row r="6" spans="1:14" s="8" customFormat="1" ht="14.25" customHeight="1" x14ac:dyDescent="0.15">
      <c r="A6" s="163"/>
      <c r="B6" s="35" t="s">
        <v>12</v>
      </c>
      <c r="C6" s="35" t="s">
        <v>13</v>
      </c>
      <c r="D6" s="37" t="s">
        <v>14</v>
      </c>
      <c r="E6" s="35" t="s">
        <v>12</v>
      </c>
      <c r="F6" s="37" t="s">
        <v>13</v>
      </c>
      <c r="G6" s="163"/>
      <c r="H6" s="66" t="s">
        <v>14</v>
      </c>
      <c r="I6" s="35" t="s">
        <v>12</v>
      </c>
      <c r="J6" s="35" t="s">
        <v>13</v>
      </c>
      <c r="K6" s="37" t="s">
        <v>14</v>
      </c>
      <c r="L6" s="1"/>
      <c r="M6" s="75" t="s">
        <v>58</v>
      </c>
      <c r="N6" s="76" t="s">
        <v>59</v>
      </c>
    </row>
    <row r="7" spans="1:14" s="8" customFormat="1" ht="14.25" customHeight="1" x14ac:dyDescent="0.15">
      <c r="A7" s="70" t="s">
        <v>53</v>
      </c>
      <c r="B7" s="124">
        <v>120637000</v>
      </c>
      <c r="C7" s="124">
        <v>127929000</v>
      </c>
      <c r="D7" s="124">
        <v>121796636</v>
      </c>
      <c r="E7" s="124">
        <v>106500000</v>
      </c>
      <c r="F7" s="124">
        <v>116561000</v>
      </c>
      <c r="G7" s="70" t="s">
        <v>53</v>
      </c>
      <c r="H7" s="125">
        <v>113136089</v>
      </c>
      <c r="I7" s="124"/>
      <c r="J7" s="124"/>
      <c r="K7" s="124"/>
      <c r="L7" s="1"/>
      <c r="M7" s="77">
        <f>SUM(M8:M12)</f>
        <v>116561000</v>
      </c>
      <c r="N7" s="77">
        <f>SUM(N8:N13)</f>
        <v>113136089</v>
      </c>
    </row>
    <row r="8" spans="1:14" s="8" customFormat="1" ht="14.25" customHeight="1" x14ac:dyDescent="0.15">
      <c r="A8" s="40" t="s">
        <v>60</v>
      </c>
      <c r="B8" s="115">
        <v>19800000</v>
      </c>
      <c r="C8" s="126">
        <v>19800000</v>
      </c>
      <c r="D8" s="126">
        <v>18919300</v>
      </c>
      <c r="E8" s="115">
        <v>19200000</v>
      </c>
      <c r="F8" s="115">
        <v>19200000</v>
      </c>
      <c r="G8" s="40" t="s">
        <v>60</v>
      </c>
      <c r="H8" s="123">
        <v>17956900</v>
      </c>
      <c r="I8" s="115"/>
      <c r="J8" s="115"/>
      <c r="K8" s="115"/>
      <c r="L8" s="1"/>
      <c r="M8" s="77">
        <f>'7-27(廃止)'!C8</f>
        <v>19200000</v>
      </c>
      <c r="N8" s="77">
        <f>'7-27(廃止)'!D8</f>
        <v>17956900</v>
      </c>
    </row>
    <row r="9" spans="1:14" s="8" customFormat="1" ht="14.25" customHeight="1" x14ac:dyDescent="0.15">
      <c r="A9" s="40" t="s">
        <v>61</v>
      </c>
      <c r="B9" s="115">
        <v>19506000</v>
      </c>
      <c r="C9" s="126">
        <v>19506000</v>
      </c>
      <c r="D9" s="126">
        <v>15644693</v>
      </c>
      <c r="E9" s="115">
        <v>18514000</v>
      </c>
      <c r="F9" s="115">
        <v>18514000</v>
      </c>
      <c r="G9" s="40" t="s">
        <v>61</v>
      </c>
      <c r="H9" s="123">
        <v>16252312</v>
      </c>
      <c r="I9" s="115"/>
      <c r="J9" s="115"/>
      <c r="K9" s="115"/>
      <c r="L9" s="1"/>
      <c r="M9" s="77">
        <f>'7-27(廃止)'!C11</f>
        <v>18514000</v>
      </c>
      <c r="N9" s="77">
        <f>'7-27(廃止)'!D11</f>
        <v>16252312</v>
      </c>
    </row>
    <row r="10" spans="1:14" s="8" customFormat="1" ht="14.25" customHeight="1" x14ac:dyDescent="0.15">
      <c r="A10" s="40" t="s">
        <v>3</v>
      </c>
      <c r="B10" s="115">
        <v>13305000</v>
      </c>
      <c r="C10" s="126">
        <v>13305000</v>
      </c>
      <c r="D10" s="126">
        <v>11780000</v>
      </c>
      <c r="E10" s="115">
        <v>12079000</v>
      </c>
      <c r="F10" s="115">
        <v>12079000</v>
      </c>
      <c r="G10" s="40" t="s">
        <v>3</v>
      </c>
      <c r="H10" s="123">
        <v>9768602</v>
      </c>
      <c r="I10" s="115"/>
      <c r="J10" s="115"/>
      <c r="K10" s="115"/>
      <c r="L10" s="1"/>
      <c r="M10" s="77">
        <f>'7-27(廃止)'!C14</f>
        <v>12079000</v>
      </c>
      <c r="N10" s="77">
        <f>'7-27(廃止)'!D14</f>
        <v>9768602</v>
      </c>
    </row>
    <row r="11" spans="1:14" s="8" customFormat="1" ht="14.25" customHeight="1" x14ac:dyDescent="0.15">
      <c r="A11" s="40" t="s">
        <v>6</v>
      </c>
      <c r="B11" s="115">
        <v>67816000</v>
      </c>
      <c r="C11" s="126">
        <v>75108000</v>
      </c>
      <c r="D11" s="126">
        <v>75108893</v>
      </c>
      <c r="E11" s="115">
        <v>54139000</v>
      </c>
      <c r="F11" s="115">
        <v>64200000</v>
      </c>
      <c r="G11" s="40" t="s">
        <v>6</v>
      </c>
      <c r="H11" s="123">
        <v>64200593</v>
      </c>
      <c r="I11" s="115"/>
      <c r="J11" s="115"/>
      <c r="K11" s="115"/>
      <c r="L11" s="1"/>
      <c r="M11" s="77">
        <f>'7-27(廃止)'!C17</f>
        <v>64200000</v>
      </c>
      <c r="N11" s="77">
        <f>'7-27(廃止)'!D17</f>
        <v>64200593</v>
      </c>
    </row>
    <row r="12" spans="1:14" s="8" customFormat="1" ht="14.25" customHeight="1" x14ac:dyDescent="0.15">
      <c r="A12" s="87" t="s">
        <v>36</v>
      </c>
      <c r="B12" s="140">
        <v>210000</v>
      </c>
      <c r="C12" s="118">
        <v>210000</v>
      </c>
      <c r="D12" s="118">
        <v>343750</v>
      </c>
      <c r="E12" s="140">
        <v>2568000</v>
      </c>
      <c r="F12" s="140">
        <v>2568000</v>
      </c>
      <c r="G12" s="87" t="s">
        <v>36</v>
      </c>
      <c r="H12" s="140">
        <v>3958287</v>
      </c>
      <c r="I12" s="140"/>
      <c r="J12" s="140"/>
      <c r="K12" s="140"/>
      <c r="L12" s="1"/>
      <c r="M12" s="77">
        <f>'7-27(廃止)'!C20</f>
        <v>2568000</v>
      </c>
      <c r="N12" s="77">
        <f>'7-27(廃止)'!D20</f>
        <v>3958287</v>
      </c>
    </row>
    <row r="13" spans="1:14" s="8" customFormat="1" ht="14.25" customHeight="1" x14ac:dyDescent="0.15">
      <c r="A13" s="71" t="s">
        <v>31</v>
      </c>
      <c r="B13" s="128" t="s">
        <v>1</v>
      </c>
      <c r="C13" s="120" t="s">
        <v>1</v>
      </c>
      <c r="D13" s="120" t="s">
        <v>1</v>
      </c>
      <c r="E13" s="128">
        <v>0</v>
      </c>
      <c r="F13" s="128">
        <v>0</v>
      </c>
      <c r="G13" s="71" t="s">
        <v>31</v>
      </c>
      <c r="H13" s="128">
        <v>999395</v>
      </c>
      <c r="I13" s="128"/>
      <c r="J13" s="128"/>
      <c r="K13" s="128"/>
      <c r="L13" s="1"/>
      <c r="M13" s="77">
        <f>'7-27(廃止)'!C23</f>
        <v>0</v>
      </c>
      <c r="N13" s="77">
        <f>'7-27(廃止)'!E23</f>
        <v>999395</v>
      </c>
    </row>
    <row r="14" spans="1:14" s="8" customFormat="1" ht="15" customHeight="1" x14ac:dyDescent="0.15">
      <c r="E14" s="1"/>
      <c r="F14" s="1"/>
      <c r="H14" s="33"/>
    </row>
    <row r="15" spans="1:14" s="15" customFormat="1" ht="16.5" customHeight="1" x14ac:dyDescent="0.15">
      <c r="A15" s="17" t="s">
        <v>56</v>
      </c>
      <c r="B15" s="74"/>
      <c r="C15" s="74"/>
      <c r="D15" s="78"/>
      <c r="E15" s="1"/>
      <c r="F15" s="1"/>
      <c r="H15" s="34"/>
      <c r="I15" s="7"/>
    </row>
    <row r="16" spans="1:14" s="80" customFormat="1" ht="15" customHeight="1" x14ac:dyDescent="0.15">
      <c r="A16" s="12" t="s">
        <v>40</v>
      </c>
      <c r="B16" s="30"/>
      <c r="C16" s="30"/>
      <c r="D16" s="30"/>
      <c r="E16" s="6"/>
      <c r="F16" s="6"/>
      <c r="H16" s="79"/>
      <c r="I16" s="9"/>
    </row>
    <row r="17" spans="1:255" s="80" customFormat="1" ht="3.75" customHeight="1" thickBot="1" x14ac:dyDescent="0.2">
      <c r="A17" s="14"/>
      <c r="B17" s="30"/>
      <c r="C17" s="30"/>
      <c r="D17" s="30"/>
      <c r="E17" s="6"/>
      <c r="F17" s="6"/>
      <c r="H17" s="79"/>
      <c r="I17" s="9"/>
    </row>
    <row r="18" spans="1:255" s="80" customFormat="1" ht="15" customHeight="1" thickTop="1" x14ac:dyDescent="0.15">
      <c r="A18" s="162" t="s">
        <v>0</v>
      </c>
      <c r="B18" s="160">
        <v>27</v>
      </c>
      <c r="C18" s="161"/>
      <c r="D18" s="161"/>
      <c r="E18" s="160">
        <f>B18+1</f>
        <v>28</v>
      </c>
      <c r="F18" s="161"/>
      <c r="G18" s="162" t="s">
        <v>0</v>
      </c>
      <c r="H18" s="69">
        <f>B18+1</f>
        <v>28</v>
      </c>
      <c r="I18" s="160">
        <f>B18+2</f>
        <v>29</v>
      </c>
      <c r="J18" s="161"/>
      <c r="K18" s="161"/>
      <c r="L18" s="81"/>
      <c r="M18" s="166">
        <f>I18</f>
        <v>29</v>
      </c>
      <c r="N18" s="167"/>
    </row>
    <row r="19" spans="1:255" s="80" customFormat="1" ht="15" customHeight="1" x14ac:dyDescent="0.15">
      <c r="A19" s="163"/>
      <c r="B19" s="35" t="s">
        <v>12</v>
      </c>
      <c r="C19" s="35" t="s">
        <v>13</v>
      </c>
      <c r="D19" s="37" t="s">
        <v>14</v>
      </c>
      <c r="E19" s="35" t="s">
        <v>12</v>
      </c>
      <c r="F19" s="37" t="s">
        <v>13</v>
      </c>
      <c r="G19" s="163"/>
      <c r="H19" s="66" t="s">
        <v>14</v>
      </c>
      <c r="I19" s="35" t="s">
        <v>12</v>
      </c>
      <c r="J19" s="35" t="s">
        <v>13</v>
      </c>
      <c r="K19" s="37" t="s">
        <v>14</v>
      </c>
      <c r="L19" s="6"/>
      <c r="M19" s="82" t="s">
        <v>58</v>
      </c>
      <c r="N19" s="83" t="s">
        <v>59</v>
      </c>
    </row>
    <row r="20" spans="1:255" s="80" customFormat="1" ht="15" customHeight="1" x14ac:dyDescent="0.15">
      <c r="A20" s="70" t="s">
        <v>53</v>
      </c>
      <c r="B20" s="124">
        <v>120637000</v>
      </c>
      <c r="C20" s="124">
        <v>127929000</v>
      </c>
      <c r="D20" s="124">
        <v>57596043</v>
      </c>
      <c r="E20" s="124">
        <v>106500000</v>
      </c>
      <c r="F20" s="124">
        <v>116561000</v>
      </c>
      <c r="G20" s="70" t="s">
        <v>53</v>
      </c>
      <c r="H20" s="125">
        <v>71696938</v>
      </c>
      <c r="I20" s="124"/>
      <c r="J20" s="124"/>
      <c r="K20" s="124"/>
      <c r="L20" s="6"/>
      <c r="M20" s="73">
        <f>SUM(M21:M22)</f>
        <v>116561000</v>
      </c>
      <c r="N20" s="73">
        <f>SUM(N21:N22)</f>
        <v>71696938</v>
      </c>
    </row>
    <row r="21" spans="1:255" s="80" customFormat="1" ht="15" customHeight="1" x14ac:dyDescent="0.15">
      <c r="A21" s="40" t="s">
        <v>54</v>
      </c>
      <c r="B21" s="115">
        <v>73790000</v>
      </c>
      <c r="C21" s="126">
        <v>73790000</v>
      </c>
      <c r="D21" s="126">
        <v>57596043</v>
      </c>
      <c r="E21" s="115">
        <v>73720000</v>
      </c>
      <c r="F21" s="115">
        <v>73720000</v>
      </c>
      <c r="G21" s="40" t="s">
        <v>54</v>
      </c>
      <c r="H21" s="123">
        <v>71696938</v>
      </c>
      <c r="I21" s="115"/>
      <c r="J21" s="115"/>
      <c r="K21" s="115"/>
      <c r="L21" s="6"/>
      <c r="M21" s="73">
        <f>'7-27(廃止)'!C34</f>
        <v>73720000</v>
      </c>
      <c r="N21" s="73">
        <f>'7-27(廃止)'!D34</f>
        <v>71696938</v>
      </c>
    </row>
    <row r="22" spans="1:255" s="80" customFormat="1" ht="15" customHeight="1" x14ac:dyDescent="0.15">
      <c r="A22" s="42" t="s">
        <v>55</v>
      </c>
      <c r="B22" s="127">
        <v>46847000</v>
      </c>
      <c r="C22" s="120">
        <v>54139000</v>
      </c>
      <c r="D22" s="120">
        <v>0</v>
      </c>
      <c r="E22" s="119">
        <v>32780000</v>
      </c>
      <c r="F22" s="119">
        <v>42841000</v>
      </c>
      <c r="G22" s="42" t="s">
        <v>55</v>
      </c>
      <c r="H22" s="119">
        <v>0</v>
      </c>
      <c r="I22" s="119"/>
      <c r="J22" s="119"/>
      <c r="K22" s="119"/>
      <c r="L22" s="6"/>
      <c r="M22" s="73">
        <f>'7-27(廃止)'!C37</f>
        <v>42841000</v>
      </c>
      <c r="N22" s="73">
        <f>'7-27(廃止)'!D37</f>
        <v>0</v>
      </c>
    </row>
    <row r="23" spans="1:255" s="80" customFormat="1" ht="15" customHeight="1" x14ac:dyDescent="0.15">
      <c r="A23" s="44"/>
      <c r="B23" s="2"/>
      <c r="C23" s="2"/>
      <c r="D23" s="2"/>
      <c r="E23" s="2"/>
      <c r="F23" s="2"/>
      <c r="G23" s="44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5" customFormat="1" ht="11.25" customHeight="1" x14ac:dyDescent="0.15">
      <c r="A24" s="8"/>
      <c r="B24" s="74"/>
      <c r="C24" s="74"/>
      <c r="D24" s="74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5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5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5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5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5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5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33" customFormat="1" ht="17.100000000000001" customHeight="1" x14ac:dyDescent="0.15">
      <c r="A44" s="1"/>
      <c r="B44" s="1"/>
      <c r="C44" s="1"/>
      <c r="D44" s="1"/>
      <c r="E44" s="1"/>
      <c r="F44" s="1"/>
      <c r="H44" s="15">
        <f>D44-C44</f>
        <v>0</v>
      </c>
      <c r="I44" s="15"/>
    </row>
    <row r="45" spans="1:9" s="33" customFormat="1" ht="15" customHeight="1" x14ac:dyDescent="0.15">
      <c r="A45" s="1"/>
      <c r="B45" s="1"/>
      <c r="C45" s="1"/>
      <c r="D45" s="1"/>
      <c r="E45" s="1"/>
      <c r="F45" s="1"/>
      <c r="H45" s="15">
        <f>D45-C45</f>
        <v>0</v>
      </c>
      <c r="I45" s="15"/>
    </row>
    <row r="46" spans="1:9" s="33" customFormat="1" ht="17.100000000000001" customHeight="1" x14ac:dyDescent="0.15">
      <c r="A46" s="1"/>
      <c r="B46" s="1"/>
      <c r="C46" s="1"/>
      <c r="D46" s="1"/>
      <c r="E46" s="1"/>
      <c r="F46" s="1"/>
      <c r="H46" s="15">
        <f>D46-C46</f>
        <v>0</v>
      </c>
      <c r="I46" s="15"/>
    </row>
    <row r="47" spans="1:9" s="33" customFormat="1" ht="17.100000000000001" customHeight="1" x14ac:dyDescent="0.15">
      <c r="A47" s="1"/>
      <c r="B47" s="1"/>
      <c r="C47" s="1"/>
      <c r="D47" s="1"/>
      <c r="E47" s="1"/>
      <c r="F47" s="1"/>
      <c r="H47" s="15">
        <f>D47-C47</f>
        <v>0</v>
      </c>
      <c r="I47" s="15"/>
    </row>
    <row r="48" spans="1:9" s="33" customFormat="1" ht="17.100000000000001" customHeight="1" x14ac:dyDescent="0.15">
      <c r="A48" s="1"/>
      <c r="B48" s="1"/>
      <c r="C48" s="1"/>
      <c r="D48" s="1"/>
      <c r="E48" s="1"/>
      <c r="F48" s="1"/>
      <c r="H48" s="15">
        <f>D48-C48</f>
        <v>0</v>
      </c>
      <c r="I48" s="15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5"/>
      <c r="I49" s="15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5"/>
      <c r="I50" s="15"/>
    </row>
    <row r="51" spans="1:9" s="15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5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5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5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5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5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5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60"/>
      <c r="F87" s="61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89" t="s">
        <v>77</v>
      </c>
    </row>
    <row r="2" spans="1:9" s="107" customFormat="1" ht="18.75" customHeight="1" x14ac:dyDescent="0.15">
      <c r="A2" s="92" t="s">
        <v>67</v>
      </c>
      <c r="B2" s="92"/>
      <c r="C2" s="97"/>
    </row>
    <row r="3" spans="1:9" ht="14.25" customHeight="1" thickBot="1" x14ac:dyDescent="0.2">
      <c r="A3" s="98" t="s">
        <v>40</v>
      </c>
      <c r="B3" s="90"/>
      <c r="C3" s="90"/>
      <c r="D3" s="90"/>
      <c r="E3" s="90"/>
      <c r="F3" s="91"/>
    </row>
    <row r="4" spans="1:9" ht="14.25" customHeight="1" thickTop="1" x14ac:dyDescent="0.15">
      <c r="A4" s="175" t="s">
        <v>0</v>
      </c>
      <c r="B4" s="176"/>
      <c r="C4" s="170" t="e">
        <f>#REF!</f>
        <v>#REF!</v>
      </c>
      <c r="D4" s="171"/>
      <c r="E4" s="172"/>
      <c r="F4" s="84" t="e">
        <f>C4+1</f>
        <v>#REF!</v>
      </c>
      <c r="I4" s="4" t="s">
        <v>69</v>
      </c>
    </row>
    <row r="5" spans="1:9" ht="14.25" customHeight="1" x14ac:dyDescent="0.15">
      <c r="A5" s="177"/>
      <c r="B5" s="178"/>
      <c r="C5" s="99" t="s">
        <v>13</v>
      </c>
      <c r="D5" s="86" t="s">
        <v>62</v>
      </c>
      <c r="E5" s="86" t="s">
        <v>63</v>
      </c>
      <c r="F5" s="39" t="s">
        <v>64</v>
      </c>
    </row>
    <row r="6" spans="1:9" ht="14.25" customHeight="1" x14ac:dyDescent="0.15">
      <c r="A6" s="179" t="s">
        <v>15</v>
      </c>
      <c r="B6" s="180"/>
      <c r="C6" s="113">
        <f>SUM(C8,C11,C14,J13,C17,C20)</f>
        <v>116561000</v>
      </c>
      <c r="D6" s="113">
        <f>SUM(D8,D11,D14,K13,D17,D20,D23)</f>
        <v>113136089</v>
      </c>
      <c r="E6" s="117">
        <f>SUM(E8,E11,E14,L13,E17,E20,E23)</f>
        <v>-3424911</v>
      </c>
      <c r="F6" s="113">
        <f>SUM(F8,F11,F14,M13,F17,F20)</f>
        <v>0</v>
      </c>
    </row>
    <row r="7" spans="1:9" ht="7.5" customHeight="1" x14ac:dyDescent="0.15">
      <c r="A7" s="101"/>
      <c r="B7" s="102"/>
      <c r="C7" s="130"/>
      <c r="D7" s="130"/>
      <c r="E7" s="122"/>
      <c r="F7" s="125"/>
    </row>
    <row r="8" spans="1:9" ht="14.25" customHeight="1" x14ac:dyDescent="0.15">
      <c r="A8" s="168" t="s">
        <v>60</v>
      </c>
      <c r="B8" s="169"/>
      <c r="C8" s="114">
        <f>SUM(C9)</f>
        <v>19200000</v>
      </c>
      <c r="D8" s="114">
        <f>SUM(D9)</f>
        <v>17956900</v>
      </c>
      <c r="E8" s="117">
        <f>SUM(E9)</f>
        <v>-1243100</v>
      </c>
      <c r="F8" s="130">
        <f>SUM(F9)</f>
        <v>0</v>
      </c>
    </row>
    <row r="9" spans="1:9" ht="14.25" customHeight="1" x14ac:dyDescent="0.15">
      <c r="A9" s="106"/>
      <c r="B9" s="103" t="s">
        <v>60</v>
      </c>
      <c r="C9" s="115">
        <v>19200000</v>
      </c>
      <c r="D9" s="115">
        <v>17956900</v>
      </c>
      <c r="E9" s="116">
        <f>D9-C9</f>
        <v>-1243100</v>
      </c>
      <c r="F9" s="118">
        <v>0</v>
      </c>
    </row>
    <row r="10" spans="1:9" ht="7.5" customHeight="1" x14ac:dyDescent="0.15">
      <c r="A10" s="106"/>
      <c r="B10" s="103"/>
      <c r="C10" s="130"/>
      <c r="D10" s="130"/>
      <c r="E10" s="117"/>
      <c r="F10" s="118"/>
    </row>
    <row r="11" spans="1:9" ht="14.25" customHeight="1" x14ac:dyDescent="0.15">
      <c r="A11" s="168" t="s">
        <v>65</v>
      </c>
      <c r="B11" s="169"/>
      <c r="C11" s="114">
        <f>SUM(C12)</f>
        <v>18514000</v>
      </c>
      <c r="D11" s="114">
        <f>SUM(D12)</f>
        <v>16252312</v>
      </c>
      <c r="E11" s="117">
        <f>SUM(E12)</f>
        <v>-2261688</v>
      </c>
      <c r="F11" s="114">
        <f>SUM(F12)</f>
        <v>0</v>
      </c>
    </row>
    <row r="12" spans="1:9" ht="14.25" customHeight="1" x14ac:dyDescent="0.15">
      <c r="A12" s="106"/>
      <c r="B12" s="103" t="s">
        <v>65</v>
      </c>
      <c r="C12" s="115">
        <v>18514000</v>
      </c>
      <c r="D12" s="115">
        <v>16252312</v>
      </c>
      <c r="E12" s="116">
        <f>D12-C12</f>
        <v>-2261688</v>
      </c>
      <c r="F12" s="118">
        <v>0</v>
      </c>
    </row>
    <row r="13" spans="1:9" ht="7.5" customHeight="1" x14ac:dyDescent="0.15">
      <c r="A13" s="106"/>
      <c r="B13" s="103"/>
      <c r="C13" s="130"/>
      <c r="D13" s="130"/>
      <c r="E13" s="117"/>
      <c r="F13" s="118"/>
    </row>
    <row r="14" spans="1:9" ht="14.25" customHeight="1" x14ac:dyDescent="0.15">
      <c r="A14" s="168" t="s">
        <v>3</v>
      </c>
      <c r="B14" s="169"/>
      <c r="C14" s="114">
        <f>SUM(C15)</f>
        <v>12079000</v>
      </c>
      <c r="D14" s="114">
        <f>SUM(D15)</f>
        <v>9768602</v>
      </c>
      <c r="E14" s="117">
        <f>SUM(E15)</f>
        <v>-2310398</v>
      </c>
      <c r="F14" s="114">
        <f>SUM(F15)</f>
        <v>0</v>
      </c>
    </row>
    <row r="15" spans="1:9" ht="14.25" customHeight="1" x14ac:dyDescent="0.15">
      <c r="A15" s="106"/>
      <c r="B15" s="103" t="s">
        <v>4</v>
      </c>
      <c r="C15" s="115">
        <v>12079000</v>
      </c>
      <c r="D15" s="115">
        <v>9768602</v>
      </c>
      <c r="E15" s="116">
        <f>D15-C15</f>
        <v>-2310398</v>
      </c>
      <c r="F15" s="118">
        <v>0</v>
      </c>
    </row>
    <row r="16" spans="1:9" ht="7.5" customHeight="1" x14ac:dyDescent="0.15">
      <c r="A16" s="106"/>
      <c r="B16" s="103"/>
      <c r="C16" s="130"/>
      <c r="D16" s="130"/>
      <c r="E16" s="117"/>
      <c r="F16" s="118"/>
    </row>
    <row r="17" spans="1:9" ht="14.25" customHeight="1" x14ac:dyDescent="0.15">
      <c r="A17" s="168" t="s">
        <v>6</v>
      </c>
      <c r="B17" s="169"/>
      <c r="C17" s="113">
        <f>SUM(C18)</f>
        <v>64200000</v>
      </c>
      <c r="D17" s="113">
        <f>SUM(D18)</f>
        <v>64200593</v>
      </c>
      <c r="E17" s="121">
        <f>SUM(E18)</f>
        <v>593</v>
      </c>
      <c r="F17" s="113">
        <f>SUM(F18)</f>
        <v>0</v>
      </c>
    </row>
    <row r="18" spans="1:9" ht="14.25" customHeight="1" x14ac:dyDescent="0.15">
      <c r="A18" s="105"/>
      <c r="B18" s="103" t="s">
        <v>6</v>
      </c>
      <c r="C18" s="115">
        <v>64200000</v>
      </c>
      <c r="D18" s="115">
        <v>64200593</v>
      </c>
      <c r="E18" s="116">
        <f>D18-C18</f>
        <v>593</v>
      </c>
      <c r="F18" s="118">
        <v>0</v>
      </c>
    </row>
    <row r="19" spans="1:9" ht="7.5" customHeight="1" x14ac:dyDescent="0.15">
      <c r="A19" s="105"/>
      <c r="B19" s="103"/>
      <c r="C19" s="130"/>
      <c r="D19" s="130"/>
      <c r="E19" s="117"/>
      <c r="F19" s="118"/>
    </row>
    <row r="20" spans="1:9" ht="14.25" customHeight="1" x14ac:dyDescent="0.15">
      <c r="A20" s="168" t="s">
        <v>36</v>
      </c>
      <c r="B20" s="169"/>
      <c r="C20" s="114">
        <f>SUM(C21:C21)</f>
        <v>2568000</v>
      </c>
      <c r="D20" s="114">
        <f>SUM(D21:D21)</f>
        <v>3958287</v>
      </c>
      <c r="E20" s="117">
        <f>SUM(E21:E21)</f>
        <v>1390287</v>
      </c>
      <c r="F20" s="114">
        <f>SUM(F21)</f>
        <v>0</v>
      </c>
    </row>
    <row r="21" spans="1:9" ht="14.25" customHeight="1" x14ac:dyDescent="0.15">
      <c r="A21" s="106"/>
      <c r="B21" s="103" t="s">
        <v>36</v>
      </c>
      <c r="C21" s="115">
        <v>2568000</v>
      </c>
      <c r="D21" s="115">
        <v>3958287</v>
      </c>
      <c r="E21" s="116">
        <f>D21-C21</f>
        <v>1390287</v>
      </c>
      <c r="F21" s="118">
        <v>0</v>
      </c>
    </row>
    <row r="22" spans="1:9" ht="7.5" customHeight="1" x14ac:dyDescent="0.15">
      <c r="A22" s="106"/>
      <c r="B22" s="103"/>
      <c r="C22" s="115"/>
      <c r="D22" s="115"/>
      <c r="E22" s="116"/>
      <c r="F22" s="118"/>
    </row>
    <row r="23" spans="1:9" ht="14.25" customHeight="1" x14ac:dyDescent="0.15">
      <c r="A23" s="168" t="s">
        <v>31</v>
      </c>
      <c r="B23" s="169"/>
      <c r="C23" s="114">
        <f>SUM(C24)</f>
        <v>0</v>
      </c>
      <c r="D23" s="114">
        <f>SUM(D24)</f>
        <v>999395</v>
      </c>
      <c r="E23" s="138">
        <f>SUM(E24)</f>
        <v>999395</v>
      </c>
      <c r="F23" s="114">
        <f>SUM(F24)</f>
        <v>0</v>
      </c>
    </row>
    <row r="24" spans="1:9" ht="14.25" customHeight="1" x14ac:dyDescent="0.15">
      <c r="A24" s="108"/>
      <c r="B24" s="137" t="s">
        <v>75</v>
      </c>
      <c r="C24" s="131">
        <v>0</v>
      </c>
      <c r="D24" s="120">
        <v>999395</v>
      </c>
      <c r="E24" s="135">
        <f>D24-C24</f>
        <v>999395</v>
      </c>
      <c r="F24" s="120">
        <v>0</v>
      </c>
    </row>
    <row r="25" spans="1:9" ht="14.25" customHeight="1" x14ac:dyDescent="0.15">
      <c r="A25" s="63" t="s">
        <v>76</v>
      </c>
      <c r="B25" s="139"/>
      <c r="C25" s="118"/>
      <c r="D25" s="118"/>
      <c r="E25" s="134"/>
      <c r="F25" s="118"/>
    </row>
    <row r="26" spans="1:9" ht="14.25" customHeight="1" x14ac:dyDescent="0.15">
      <c r="A26" s="12" t="s">
        <v>71</v>
      </c>
      <c r="B26" s="63"/>
      <c r="C26" s="118"/>
      <c r="D26" s="133"/>
      <c r="E26" s="133"/>
      <c r="F26" s="133"/>
    </row>
    <row r="27" spans="1:9" ht="18.75" customHeight="1" x14ac:dyDescent="0.15"/>
    <row r="28" spans="1:9" ht="18.75" customHeight="1" x14ac:dyDescent="0.15">
      <c r="A28" s="92" t="s">
        <v>70</v>
      </c>
    </row>
    <row r="29" spans="1:9" ht="14.25" thickBot="1" x14ac:dyDescent="0.2">
      <c r="A29" s="98" t="s">
        <v>40</v>
      </c>
      <c r="B29" s="6"/>
      <c r="C29" s="6"/>
      <c r="D29" s="6"/>
      <c r="E29" s="6"/>
      <c r="F29" s="6"/>
    </row>
    <row r="30" spans="1:9" ht="14.25" customHeight="1" thickTop="1" x14ac:dyDescent="0.15">
      <c r="A30" s="175" t="s">
        <v>0</v>
      </c>
      <c r="B30" s="176"/>
      <c r="C30" s="170" t="e">
        <f>C4</f>
        <v>#REF!</v>
      </c>
      <c r="D30" s="173"/>
      <c r="E30" s="174"/>
      <c r="F30" s="84" t="e">
        <f>F4</f>
        <v>#REF!</v>
      </c>
      <c r="I30" s="4" t="s">
        <v>69</v>
      </c>
    </row>
    <row r="31" spans="1:9" ht="14.25" customHeight="1" x14ac:dyDescent="0.15">
      <c r="A31" s="177"/>
      <c r="B31" s="178"/>
      <c r="C31" s="99" t="s">
        <v>13</v>
      </c>
      <c r="D31" s="99" t="s">
        <v>66</v>
      </c>
      <c r="E31" s="86" t="s">
        <v>63</v>
      </c>
      <c r="F31" s="39" t="s">
        <v>64</v>
      </c>
    </row>
    <row r="32" spans="1:9" ht="14.25" customHeight="1" x14ac:dyDescent="0.15">
      <c r="A32" s="179" t="s">
        <v>15</v>
      </c>
      <c r="B32" s="180"/>
      <c r="C32" s="113">
        <f>SUM(C34,C37)</f>
        <v>116561000</v>
      </c>
      <c r="D32" s="130">
        <f>SUM(D34,D37)</f>
        <v>71696938</v>
      </c>
      <c r="E32" s="130">
        <f>SUM(E34,E37)</f>
        <v>44864062</v>
      </c>
      <c r="F32" s="130">
        <f>SUM(F34,F37)</f>
        <v>0</v>
      </c>
    </row>
    <row r="33" spans="1:6" ht="7.5" customHeight="1" x14ac:dyDescent="0.15">
      <c r="A33" s="101"/>
      <c r="B33" s="102"/>
      <c r="C33" s="115"/>
      <c r="D33" s="123"/>
      <c r="E33" s="123"/>
      <c r="F33" s="118"/>
    </row>
    <row r="34" spans="1:6" ht="14.25" customHeight="1" x14ac:dyDescent="0.15">
      <c r="A34" s="168" t="s">
        <v>43</v>
      </c>
      <c r="B34" s="169"/>
      <c r="C34" s="114">
        <f>SUM(C35)</f>
        <v>73720000</v>
      </c>
      <c r="D34" s="132">
        <f>SUM(D35)</f>
        <v>71696938</v>
      </c>
      <c r="E34" s="132">
        <f>SUM(E35)</f>
        <v>2023062</v>
      </c>
      <c r="F34" s="130">
        <f>SUM(F35)</f>
        <v>0</v>
      </c>
    </row>
    <row r="35" spans="1:6" ht="14.25" customHeight="1" x14ac:dyDescent="0.15">
      <c r="A35" s="106"/>
      <c r="B35" s="103" t="s">
        <v>68</v>
      </c>
      <c r="C35" s="115">
        <v>73720000</v>
      </c>
      <c r="D35" s="123">
        <v>71696938</v>
      </c>
      <c r="E35" s="115">
        <f>C35-D35</f>
        <v>2023062</v>
      </c>
      <c r="F35" s="118">
        <v>0</v>
      </c>
    </row>
    <row r="36" spans="1:6" ht="7.5" customHeight="1" x14ac:dyDescent="0.15">
      <c r="A36" s="106"/>
      <c r="B36" s="103"/>
      <c r="C36" s="115"/>
      <c r="D36" s="123"/>
      <c r="E36" s="123"/>
      <c r="F36" s="118"/>
    </row>
    <row r="37" spans="1:6" ht="14.25" customHeight="1" x14ac:dyDescent="0.15">
      <c r="A37" s="168" t="s">
        <v>51</v>
      </c>
      <c r="B37" s="169"/>
      <c r="C37" s="114">
        <f>SUM(C38)</f>
        <v>42841000</v>
      </c>
      <c r="D37" s="132">
        <f>SUM(D38)</f>
        <v>0</v>
      </c>
      <c r="E37" s="132">
        <f>SUM(E38)</f>
        <v>42841000</v>
      </c>
      <c r="F37" s="130">
        <f>SUM(F38)</f>
        <v>0</v>
      </c>
    </row>
    <row r="38" spans="1:6" ht="14.25" customHeight="1" x14ac:dyDescent="0.15">
      <c r="A38" s="104"/>
      <c r="B38" s="100" t="s">
        <v>51</v>
      </c>
      <c r="C38" s="127">
        <v>42841000</v>
      </c>
      <c r="D38" s="119">
        <v>0</v>
      </c>
      <c r="E38" s="119">
        <f>C38-D38</f>
        <v>42841000</v>
      </c>
      <c r="F38" s="120">
        <v>0</v>
      </c>
    </row>
    <row r="39" spans="1:6" ht="14.25" customHeight="1" x14ac:dyDescent="0.15">
      <c r="A39" s="12"/>
      <c r="B39" s="16"/>
      <c r="C39" s="6"/>
      <c r="D39" s="6"/>
      <c r="E39" s="6"/>
      <c r="F39" s="90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7-16(1)</vt:lpstr>
      <vt:lpstr>7-16(2)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2024-03-12T00:40:56Z</cp:lastPrinted>
  <dcterms:created xsi:type="dcterms:W3CDTF">2001-07-09T00:00:16Z</dcterms:created>
  <dcterms:modified xsi:type="dcterms:W3CDTF">2024-03-12T00:43:24Z</dcterms:modified>
</cp:coreProperties>
</file>