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7税務・財政\"/>
    </mc:Choice>
  </mc:AlternateContent>
  <bookViews>
    <workbookView xWindow="-15" yWindow="-15" windowWidth="10260" windowHeight="7755" firstSheet="1" activeTab="1"/>
  </bookViews>
  <sheets>
    <sheet name="7-21(廃止)" sheetId="22" state="hidden" r:id="rId1"/>
    <sheet name="7-23(1)" sheetId="11" r:id="rId2"/>
    <sheet name="7-23(2)" sheetId="31" r:id="rId3"/>
    <sheet name="7-27(廃止)" sheetId="21" state="hidden" r:id="rId4"/>
  </sheets>
  <calcPr calcId="162913"/>
</workbook>
</file>

<file path=xl/calcChain.xml><?xml version="1.0" encoding="utf-8"?>
<calcChain xmlns="http://schemas.openxmlformats.org/spreadsheetml/2006/main">
  <c r="E24" i="21" l="1"/>
  <c r="E23" i="21"/>
  <c r="N13" i="22"/>
  <c r="D23" i="21"/>
  <c r="F23" i="21"/>
  <c r="C23" i="21"/>
  <c r="M13" i="22"/>
  <c r="M8" i="22"/>
  <c r="I18" i="22"/>
  <c r="M18" i="22"/>
  <c r="F17" i="21"/>
  <c r="E38" i="21"/>
  <c r="E35" i="21"/>
  <c r="E34" i="21"/>
  <c r="E32" i="21"/>
  <c r="E21" i="21"/>
  <c r="E18" i="21"/>
  <c r="E17" i="21"/>
  <c r="E15" i="21"/>
  <c r="E14" i="21"/>
  <c r="E12" i="21"/>
  <c r="E11" i="21"/>
  <c r="E9" i="21"/>
  <c r="E8" i="21"/>
  <c r="E6" i="21"/>
  <c r="D37" i="21"/>
  <c r="N22" i="22"/>
  <c r="C17" i="21"/>
  <c r="M11" i="22"/>
  <c r="D17" i="21"/>
  <c r="N11" i="22"/>
  <c r="E37" i="21"/>
  <c r="D34" i="21"/>
  <c r="N21" i="22"/>
  <c r="N20" i="22"/>
  <c r="C37" i="21"/>
  <c r="M22" i="22"/>
  <c r="C34" i="21"/>
  <c r="M21" i="22"/>
  <c r="E20" i="21"/>
  <c r="D8" i="21"/>
  <c r="D11" i="21"/>
  <c r="N9" i="22"/>
  <c r="D14" i="21"/>
  <c r="N10" i="22"/>
  <c r="D20" i="21"/>
  <c r="N12" i="22"/>
  <c r="C14" i="21"/>
  <c r="M10" i="22"/>
  <c r="C11" i="21"/>
  <c r="M9" i="22"/>
  <c r="C8" i="21"/>
  <c r="C20" i="21"/>
  <c r="M12" i="22"/>
  <c r="F37" i="21"/>
  <c r="F34" i="21"/>
  <c r="F32" i="21"/>
  <c r="F20" i="21"/>
  <c r="F14" i="21"/>
  <c r="F11" i="21"/>
  <c r="F8" i="21"/>
  <c r="H48" i="22"/>
  <c r="H47" i="22"/>
  <c r="H46" i="22"/>
  <c r="H45" i="22"/>
  <c r="H44" i="22"/>
  <c r="B5" i="22"/>
  <c r="E5" i="22" s="1"/>
  <c r="C32" i="21"/>
  <c r="D32" i="21"/>
  <c r="E18" i="22"/>
  <c r="H18" i="22"/>
  <c r="F6" i="21"/>
  <c r="M20" i="22"/>
  <c r="C6" i="21"/>
  <c r="C4" i="21"/>
  <c r="C30" i="21" s="1"/>
  <c r="D6" i="21"/>
  <c r="M7" i="22"/>
  <c r="N8" i="22"/>
  <c r="N7" i="22"/>
  <c r="F4" i="21" l="1"/>
  <c r="F30" i="21" s="1"/>
  <c r="H5" i="22"/>
  <c r="I5" i="22"/>
  <c r="M5" i="22" s="1"/>
</calcChain>
</file>

<file path=xl/sharedStrings.xml><?xml version="1.0" encoding="utf-8"?>
<sst xmlns="http://schemas.openxmlformats.org/spreadsheetml/2006/main" count="166" uniqueCount="82">
  <si>
    <t>科目</t>
    <rPh sb="0" eb="2">
      <t>カモク</t>
    </rPh>
    <phoneticPr fontId="1"/>
  </si>
  <si>
    <t>-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</si>
  <si>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</si>
  <si>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</si>
  <si>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</si>
  <si>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公債費</t>
    <rPh sb="0" eb="2">
      <t>コウサイ</t>
    </rPh>
    <rPh sb="2" eb="3">
      <t>ヒ</t>
    </rPh>
    <phoneticPr fontId="1"/>
  </si>
  <si>
    <t>繰越金</t>
    <rPh sb="0" eb="2">
      <t>クリコシ</t>
    </rPh>
    <rPh sb="2" eb="3">
      <t>キン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</si>
  <si>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</si>
  <si>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予算現額</t>
    <rPh sb="0" eb="2">
      <t>ヨサン</t>
    </rPh>
    <rPh sb="2" eb="3">
      <t>ウツツ</t>
    </rPh>
    <rPh sb="3" eb="4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</si>
  <si>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</si>
  <si>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総額</t>
    <rPh sb="0" eb="2">
      <t>ソウガク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</si>
  <si>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</si>
  <si>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</si>
  <si>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都支出金</t>
    <rPh sb="0" eb="1">
      <t>ト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</si>
  <si>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</si>
  <si>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寄附金</t>
    <rPh sb="0" eb="3">
      <t>キフキン</t>
    </rPh>
    <phoneticPr fontId="1"/>
  </si>
  <si>
    <t>諸収入</t>
    <rPh sb="0" eb="1">
      <t>ショ</t>
    </rPh>
    <rPh sb="1" eb="3">
      <t>シュウニュウ</t>
    </rPh>
    <phoneticPr fontId="1"/>
  </si>
  <si>
    <t>（単位　円）</t>
    <rPh sb="1" eb="3">
      <t>タンイ</t>
    </rPh>
    <rPh sb="4" eb="5">
      <t>エン</t>
    </rPh>
    <phoneticPr fontId="1"/>
  </si>
  <si>
    <t>総務費</t>
    <rPh sb="0" eb="3">
      <t>ソウムヒ</t>
    </rPh>
    <phoneticPr fontId="1"/>
  </si>
  <si>
    <t>諸支出金</t>
    <rPh sb="0" eb="1">
      <t>ショ</t>
    </rPh>
    <rPh sb="1" eb="3">
      <t>シシュツ</t>
    </rPh>
    <rPh sb="3" eb="4">
      <t>キン</t>
    </rPh>
    <phoneticPr fontId="1"/>
  </si>
  <si>
    <t>予備費</t>
    <rPh sb="0" eb="3">
      <t>ヨビヒ</t>
    </rPh>
    <phoneticPr fontId="1"/>
  </si>
  <si>
    <t>総額</t>
  </si>
  <si>
    <t>総務費</t>
  </si>
  <si>
    <t>予備費</t>
  </si>
  <si>
    <t>保険給付費</t>
    <rPh sb="0" eb="2">
      <t>ホケン</t>
    </rPh>
    <rPh sb="2" eb="4">
      <t>キュウフ</t>
    </rPh>
    <rPh sb="4" eb="5">
      <t>ヒ</t>
    </rPh>
    <phoneticPr fontId="1"/>
  </si>
  <si>
    <t>(2)　歳出　　</t>
    <rPh sb="4" eb="5">
      <t>トシ</t>
    </rPh>
    <rPh sb="5" eb="6">
      <t>デ</t>
    </rPh>
    <phoneticPr fontId="1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</si>
  <si>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1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</si>
  <si>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1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</si>
  <si>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1"/>
  </si>
  <si>
    <t>参加費</t>
    <rPh sb="0" eb="3">
      <t>サンカヒ</t>
    </rPh>
    <phoneticPr fontId="1"/>
  </si>
  <si>
    <t>負担金</t>
    <rPh sb="0" eb="2">
      <t>フタン</t>
    </rPh>
    <rPh sb="2" eb="3">
      <t>キン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</si>
  <si>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</si>
  <si>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差　　額</t>
    <rPh sb="0" eb="1">
      <t>サ</t>
    </rPh>
    <rPh sb="3" eb="4">
      <t>ガク</t>
    </rPh>
    <phoneticPr fontId="1"/>
  </si>
  <si>
    <t>当初予算額(1)</t>
    <rPh sb="0" eb="2">
      <t>トウショ</t>
    </rPh>
    <rPh sb="2" eb="4">
      <t>ヨサン</t>
    </rPh>
    <rPh sb="4" eb="5">
      <t>ガク</t>
    </rPh>
    <phoneticPr fontId="1"/>
  </si>
  <si>
    <t>負担金</t>
    <rPh sb="0" eb="3">
      <t>フタンキン</t>
    </rPh>
    <phoneticPr fontId="1"/>
  </si>
  <si>
    <t>手数料</t>
    <rPh sb="0" eb="3">
      <t>テスウリョウ</t>
    </rPh>
    <phoneticPr fontId="1"/>
  </si>
  <si>
    <t>国庫負担金</t>
    <rPh sb="0" eb="2">
      <t>コッコ</t>
    </rPh>
    <rPh sb="2" eb="5">
      <t>フタンキン</t>
    </rPh>
    <phoneticPr fontId="1"/>
  </si>
  <si>
    <t>国庫補助金</t>
    <rPh sb="0" eb="2">
      <t>コッコ</t>
    </rPh>
    <rPh sb="2" eb="5">
      <t>ホジョキン</t>
    </rPh>
    <phoneticPr fontId="1"/>
  </si>
  <si>
    <t>都補助金</t>
    <rPh sb="0" eb="1">
      <t>ト</t>
    </rPh>
    <rPh sb="1" eb="4">
      <t>ホジョキン</t>
    </rPh>
    <phoneticPr fontId="1"/>
  </si>
  <si>
    <t>財産運用収入</t>
    <rPh sb="0" eb="2">
      <t>ザイサン</t>
    </rPh>
    <rPh sb="2" eb="4">
      <t>ウンヨウ</t>
    </rPh>
    <rPh sb="4" eb="6">
      <t>シュウニュウ</t>
    </rPh>
    <phoneticPr fontId="1"/>
  </si>
  <si>
    <t>基金繰入金</t>
    <rPh sb="0" eb="2">
      <t>キキン</t>
    </rPh>
    <rPh sb="2" eb="4">
      <t>クリイレ</t>
    </rPh>
    <rPh sb="4" eb="5">
      <t>キン</t>
    </rPh>
    <phoneticPr fontId="1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</si>
  <si>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1">
      <t>カリョウ</t>
    </rPh>
    <phoneticPr fontId="1"/>
  </si>
  <si>
    <t>雑入</t>
    <rPh sb="0" eb="1">
      <t>ザツ</t>
    </rPh>
    <rPh sb="1" eb="2">
      <t>ニュウ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</si>
  <si>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</si>
  <si>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(1)　歳入</t>
    <rPh sb="4" eb="5">
      <t>トシ</t>
    </rPh>
    <rPh sb="5" eb="6">
      <t>イ</t>
    </rPh>
    <phoneticPr fontId="1"/>
  </si>
  <si>
    <t>預金利子</t>
    <rPh sb="0" eb="2">
      <t>ヨキン</t>
    </rPh>
    <rPh sb="2" eb="4">
      <t>リシ</t>
    </rPh>
    <phoneticPr fontId="1"/>
  </si>
  <si>
    <t>(2)　歳出</t>
    <rPh sb="4" eb="5">
      <t>トシ</t>
    </rPh>
    <rPh sb="5" eb="6">
      <t>デ</t>
    </rPh>
    <phoneticPr fontId="1"/>
  </si>
  <si>
    <t>総務管理費</t>
    <rPh sb="0" eb="2">
      <t>ソウム</t>
    </rPh>
    <rPh sb="2" eb="5">
      <t>カンリヒ</t>
    </rPh>
    <phoneticPr fontId="1"/>
  </si>
  <si>
    <t>延滞金</t>
    <rPh sb="0" eb="2">
      <t>エンタイ</t>
    </rPh>
    <rPh sb="2" eb="3">
      <t>キン</t>
    </rPh>
    <phoneticPr fontId="1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</si>
  <si>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1"/>
  </si>
  <si>
    <t>介護保険料</t>
    <rPh sb="0" eb="2">
      <t>カイゴ</t>
    </rPh>
    <rPh sb="2" eb="5">
      <t>ホケンリョウ</t>
    </rPh>
    <phoneticPr fontId="1"/>
  </si>
  <si>
    <t>支払基金交付金</t>
    <rPh sb="0" eb="2">
      <t>シハライ</t>
    </rPh>
    <rPh sb="2" eb="4">
      <t>キキン</t>
    </rPh>
    <rPh sb="4" eb="7">
      <t>コウフキン</t>
    </rPh>
    <phoneticPr fontId="1"/>
  </si>
  <si>
    <t>都負担金</t>
    <rPh sb="0" eb="1">
      <t>ミヤコ</t>
    </rPh>
    <rPh sb="1" eb="4">
      <t>フタンキン</t>
    </rPh>
    <phoneticPr fontId="1"/>
  </si>
  <si>
    <t>財政安定化基金支出金</t>
    <rPh sb="0" eb="2">
      <t>ザイセイ</t>
    </rPh>
    <rPh sb="2" eb="5">
      <t>アンテイカ</t>
    </rPh>
    <rPh sb="5" eb="7">
      <t>キキン</t>
    </rPh>
    <rPh sb="7" eb="10">
      <t>シシュツキン</t>
    </rPh>
    <phoneticPr fontId="1"/>
  </si>
  <si>
    <t>介護認定審査会費</t>
    <rPh sb="0" eb="2">
      <t>カイゴ</t>
    </rPh>
    <rPh sb="2" eb="4">
      <t>ニンテイ</t>
    </rPh>
    <rPh sb="4" eb="7">
      <t>シンサカイ</t>
    </rPh>
    <rPh sb="7" eb="8">
      <t>ヒ</t>
    </rPh>
    <phoneticPr fontId="1"/>
  </si>
  <si>
    <t>趣旨普及費</t>
    <rPh sb="0" eb="2">
      <t>シュシ</t>
    </rPh>
    <rPh sb="2" eb="4">
      <t>フキュウ</t>
    </rPh>
    <rPh sb="4" eb="5">
      <t>ヒ</t>
    </rPh>
    <phoneticPr fontId="1"/>
  </si>
  <si>
    <t>サービス等諸費</t>
    <rPh sb="4" eb="5">
      <t>ナド</t>
    </rPh>
    <rPh sb="5" eb="7">
      <t>ショヒ</t>
    </rPh>
    <phoneticPr fontId="1"/>
  </si>
  <si>
    <t>高額サービス費</t>
    <rPh sb="0" eb="2">
      <t>コウガク</t>
    </rPh>
    <rPh sb="6" eb="7">
      <t>ヒ</t>
    </rPh>
    <phoneticPr fontId="1"/>
  </si>
  <si>
    <t>基金積立金</t>
    <rPh sb="0" eb="2">
      <t>キキン</t>
    </rPh>
    <rPh sb="2" eb="4">
      <t>ツミタテ</t>
    </rPh>
    <rPh sb="4" eb="5">
      <t>キン</t>
    </rPh>
    <phoneticPr fontId="1"/>
  </si>
  <si>
    <t>地域支援事業</t>
    <rPh sb="0" eb="2">
      <t>チイキ</t>
    </rPh>
    <rPh sb="2" eb="4">
      <t>シエン</t>
    </rPh>
    <rPh sb="4" eb="6">
      <t>ジギョウ</t>
    </rPh>
    <phoneticPr fontId="1"/>
  </si>
  <si>
    <t>介護予防・日常生活支援総合事業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phoneticPr fontId="1"/>
  </si>
  <si>
    <t>包括的支援事業</t>
    <rPh sb="0" eb="3">
      <t>ホウカツテキ</t>
    </rPh>
    <rPh sb="3" eb="5">
      <t>シエン</t>
    </rPh>
    <rPh sb="5" eb="7">
      <t>ジギョウ</t>
    </rPh>
    <phoneticPr fontId="1"/>
  </si>
  <si>
    <t>その他地域支援事業</t>
    <rPh sb="2" eb="3">
      <t>タ</t>
    </rPh>
    <rPh sb="3" eb="5">
      <t>チイキ</t>
    </rPh>
    <rPh sb="5" eb="7">
      <t>シエン</t>
    </rPh>
    <rPh sb="7" eb="9">
      <t>ジギョウ</t>
    </rPh>
    <phoneticPr fontId="1"/>
  </si>
  <si>
    <t>その他諸費</t>
    <rPh sb="2" eb="3">
      <t>タ</t>
    </rPh>
    <rPh sb="3" eb="5">
      <t>ショヒ</t>
    </rPh>
    <phoneticPr fontId="1"/>
  </si>
  <si>
    <t>償還金及び還付加算金</t>
    <rPh sb="0" eb="3">
      <t>ショウカンキン</t>
    </rPh>
    <rPh sb="3" eb="4">
      <t>オヨ</t>
    </rPh>
    <rPh sb="5" eb="7">
      <t>カンプ</t>
    </rPh>
    <rPh sb="7" eb="10">
      <t>カサンキン</t>
    </rPh>
    <phoneticPr fontId="1"/>
  </si>
  <si>
    <t>繰出金</t>
    <rPh sb="0" eb="1">
      <t>ク</t>
    </rPh>
    <rPh sb="1" eb="2">
      <t>デ</t>
    </rPh>
    <rPh sb="2" eb="3">
      <t>キン</t>
    </rPh>
    <phoneticPr fontId="1"/>
  </si>
  <si>
    <t>予備費</t>
    <rPh sb="0" eb="2">
      <t>ヨビ</t>
    </rPh>
    <rPh sb="2" eb="3">
      <t>ヒ</t>
    </rPh>
    <phoneticPr fontId="1"/>
  </si>
  <si>
    <t>(2)　歳出</t>
    <rPh sb="4" eb="5">
      <t>トシ</t>
    </rPh>
    <rPh sb="5" eb="6">
      <t>シュツ</t>
    </rPh>
    <phoneticPr fontId="1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</si>
  <si>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1"/>
  </si>
  <si>
    <t>(1)　歳入　</t>
    <rPh sb="4" eb="5">
      <t>トシ</t>
    </rPh>
    <rPh sb="5" eb="6">
      <t>イ</t>
    </rPh>
    <phoneticPr fontId="1"/>
  </si>
  <si>
    <t>※7-27から自動計算</t>
    <rPh sb="7" eb="9">
      <t>ジドウ</t>
    </rPh>
    <rPh sb="9" eb="11">
      <t>ケイサン</t>
    </rPh>
    <phoneticPr fontId="1"/>
  </si>
  <si>
    <t>※7-27から入力処理</t>
    <rPh sb="7" eb="9">
      <t>ニュウリョク</t>
    </rPh>
    <rPh sb="9" eb="11">
      <t>ショリ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</si>
  <si>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</si>
  <si>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注：30年度より廃止</t>
    <rPh sb="0" eb="1">
      <t>チュウ</t>
    </rPh>
    <rPh sb="4" eb="6">
      <t>ネンド</t>
    </rPh>
    <rPh sb="8" eb="10">
      <t>ハイシ</t>
    </rPh>
    <phoneticPr fontId="1"/>
  </si>
  <si>
    <t>資料：会計管理室会計課「杉並区各会計歳入歳出決算書」、(1)政策経営部財政課「杉並区予算」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</si>
  <si>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1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</si>
  <si>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1"/>
  </si>
  <si>
    <t>計画策定委員会費</t>
    <rPh sb="0" eb="2">
      <t>ケイカク</t>
    </rPh>
    <rPh sb="2" eb="4">
      <t>サクテイ</t>
    </rPh>
    <rPh sb="4" eb="7">
      <t>イインカイ</t>
    </rPh>
    <rPh sb="7" eb="8">
      <t>ヒ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</si>
  <si>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</si>
  <si>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令和5年度</t>
    <rPh sb="0" eb="2">
      <t>レイワ</t>
    </rPh>
    <rPh sb="3" eb="5">
      <t>ネンド</t>
    </rPh>
    <phoneticPr fontId="1"/>
  </si>
  <si>
    <t>7-23　介護保険事業会計令和４年度決算額及び令和５年度当初予算額</t>
    <rPh sb="5" eb="7">
      <t>カイゴ</t>
    </rPh>
    <rPh sb="7" eb="9">
      <t>ホケン</t>
    </rPh>
    <rPh sb="9" eb="11">
      <t>ジギョウ</t>
    </rPh>
    <rPh sb="11" eb="13">
      <t>カイケイ</t>
    </rPh>
    <rPh sb="13" eb="15">
      <t>レイワ</t>
    </rPh>
    <rPh sb="16" eb="18">
      <t>ネンド</t>
    </rPh>
    <rPh sb="17" eb="18">
      <t>ド</t>
    </rPh>
    <rPh sb="18" eb="20">
      <t>ケッサン</t>
    </rPh>
    <rPh sb="20" eb="21">
      <t>ガク</t>
    </rPh>
    <rPh sb="21" eb="22">
      <t>オヨ</t>
    </rPh>
    <rPh sb="23" eb="25">
      <t>レイワ</t>
    </rPh>
    <rPh sb="26" eb="28">
      <t>ネンド</t>
    </rPh>
    <rPh sb="28" eb="30">
      <t>トウショ</t>
    </rPh>
    <rPh sb="30" eb="32">
      <t>ヨサン</t>
    </rPh>
    <rPh sb="32" eb="33">
      <t>ガク</t>
    </rPh>
    <phoneticPr fontId="1"/>
  </si>
  <si>
    <t>7-23　介護保険事業会計令和４年度決算額及び令和５年度当初予算額（つづき）</t>
    <rPh sb="5" eb="7">
      <t>カイゴ</t>
    </rPh>
    <rPh sb="7" eb="9">
      <t>ホケン</t>
    </rPh>
    <rPh sb="9" eb="11">
      <t>ジギョウ</t>
    </rPh>
    <rPh sb="11" eb="13">
      <t>カイケイ</t>
    </rPh>
    <rPh sb="13" eb="15">
      <t>レイワ</t>
    </rPh>
    <rPh sb="16" eb="18">
      <t>ネンド</t>
    </rPh>
    <rPh sb="17" eb="18">
      <t>ド</t>
    </rPh>
    <rPh sb="18" eb="20">
      <t>ケッサン</t>
    </rPh>
    <rPh sb="20" eb="21">
      <t>ガク</t>
    </rPh>
    <rPh sb="21" eb="22">
      <t>オヨ</t>
    </rPh>
    <rPh sb="23" eb="25">
      <t>レイワ</t>
    </rPh>
    <rPh sb="26" eb="28">
      <t>ネンド</t>
    </rPh>
    <rPh sb="28" eb="30">
      <t>トウショ</t>
    </rPh>
    <rPh sb="30" eb="32">
      <t>ヨサン</t>
    </rPh>
    <rPh sb="32" eb="3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</si>
</sst>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7" formatCode="###\ ###\ ###\ ##0"/>
    <numFmt numFmtId="178" formatCode="###\ ###\ ###\ ##0;&quot;△&quot;###\ ###\ ###\ ##0"/>
    <numFmt numFmtId="181" formatCode="###\ ###\ ###\ ##0;&quot;△&quot;\ \ ###\ ###\ ###\ ##0"/>
    <numFmt numFmtId="185" formatCode="&quot;平 成 &quot;#\ #&quot; 年 度&quot;"/>
    <numFmt numFmtId="186" formatCode="&quot;平  成  &quot;#\ \ #&quot;  年  度&quot;"/>
    <numFmt numFmtId="187" formatCode="###\ ###\ ###\ ###_ ;_ * \-#\ ##0_ ;_ * &quot;-&quot;_ ;_ @_ 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0.5"/>
      <color indexed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0" xfId="0" quotePrefix="1" applyFont="1" applyAlignment="1">
      <alignment vertical="center" justifyLastLine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1" xfId="0" applyFont="1" applyBorder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/>
    <xf numFmtId="0" fontId="4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7" xfId="0" applyFont="1" applyBorder="1" applyAlignment="1">
      <alignment horizontal="distributed" vertical="center" justifyLastLine="1"/>
    </xf>
    <xf numFmtId="0" fontId="18" fillId="0" borderId="8" xfId="0" applyFont="1" applyBorder="1" applyAlignment="1">
      <alignment horizontal="distributed" vertical="center" justifyLastLine="1"/>
    </xf>
    <xf numFmtId="0" fontId="18" fillId="0" borderId="2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/>
    </xf>
    <xf numFmtId="0" fontId="18" fillId="0" borderId="0" xfId="0" applyFont="1" applyAlignment="1">
      <alignment horizontal="right" vertical="center"/>
    </xf>
    <xf numFmtId="0" fontId="18" fillId="0" borderId="4" xfId="0" applyFont="1" applyBorder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0" fontId="18" fillId="0" borderId="9" xfId="0" applyFont="1" applyBorder="1" applyAlignment="1">
      <alignment horizontal="distributed" vertical="center" justifyLastLine="1"/>
    </xf>
    <xf numFmtId="0" fontId="6" fillId="0" borderId="0" xfId="0" applyFont="1" applyAlignment="1"/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186" fontId="18" fillId="0" borderId="11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distributed"/>
    </xf>
    <xf numFmtId="0" fontId="18" fillId="0" borderId="4" xfId="0" applyFont="1" applyBorder="1" applyAlignment="1">
      <alignment horizontal="distributed" vertical="top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6" fillId="3" borderId="7" xfId="0" applyFont="1" applyFill="1" applyBorder="1" applyAlignment="1">
      <alignment horizontal="distributed" vertical="center" justifyLastLine="1"/>
    </xf>
    <xf numFmtId="0" fontId="26" fillId="3" borderId="8" xfId="0" applyFont="1" applyFill="1" applyBorder="1" applyAlignment="1">
      <alignment horizontal="distributed" vertical="center" justifyLastLine="1"/>
    </xf>
    <xf numFmtId="0" fontId="5" fillId="3" borderId="0" xfId="0" applyFont="1" applyFill="1"/>
    <xf numFmtId="0" fontId="1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/>
    <xf numFmtId="0" fontId="26" fillId="2" borderId="7" xfId="0" applyFont="1" applyFill="1" applyBorder="1" applyAlignment="1">
      <alignment horizontal="distributed" vertical="center" justifyLastLine="1"/>
    </xf>
    <xf numFmtId="0" fontId="26" fillId="2" borderId="8" xfId="0" applyFont="1" applyFill="1" applyBorder="1" applyAlignment="1">
      <alignment horizontal="distributed" vertical="center" justifyLastLine="1"/>
    </xf>
    <xf numFmtId="185" fontId="18" fillId="0" borderId="13" xfId="0" applyNumberFormat="1" applyFont="1" applyFill="1" applyBorder="1" applyAlignment="1">
      <alignment horizontal="center" vertical="center" justifyLastLine="1"/>
    </xf>
    <xf numFmtId="0" fontId="19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8" fillId="0" borderId="1" xfId="0" applyFont="1" applyFill="1" applyBorder="1" applyAlignment="1">
      <alignment horizontal="distributed" vertical="center" justifyLastLine="1"/>
    </xf>
    <xf numFmtId="0" fontId="12" fillId="0" borderId="0" xfId="0" applyFont="1" applyAlignment="1">
      <alignment vertical="center" justifyLastLine="1"/>
    </xf>
    <xf numFmtId="0" fontId="5" fillId="0" borderId="0" xfId="0" applyFont="1" applyAlignment="1">
      <alignment vertical="center" justifyLastLine="1"/>
    </xf>
    <xf numFmtId="0" fontId="8" fillId="0" borderId="0" xfId="0" applyFont="1" applyBorder="1" applyAlignment="1">
      <alignment horizontal="center" vertical="center" justifyLastLine="1"/>
    </xf>
    <xf numFmtId="0" fontId="21" fillId="0" borderId="0" xfId="0" applyFont="1" applyBorder="1" applyAlignment="1">
      <alignment horizontal="right"/>
    </xf>
    <xf numFmtId="178" fontId="21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78" fontId="21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 justifyLastLine="1"/>
    </xf>
    <xf numFmtId="0" fontId="18" fillId="0" borderId="2" xfId="0" applyFont="1" applyFill="1" applyBorder="1" applyAlignment="1">
      <alignment horizontal="distributed" vertical="center" justifyLastLine="1"/>
    </xf>
    <xf numFmtId="0" fontId="19" fillId="0" borderId="0" xfId="0" applyFont="1" applyBorder="1" applyAlignment="1">
      <alignment horizontal="distributed"/>
    </xf>
    <xf numFmtId="0" fontId="19" fillId="0" borderId="3" xfId="0" applyFont="1" applyBorder="1" applyAlignment="1">
      <alignment horizontal="distributed"/>
    </xf>
    <xf numFmtId="0" fontId="6" fillId="0" borderId="0" xfId="0" applyFont="1" applyBorder="1" applyAlignment="1"/>
    <xf numFmtId="0" fontId="22" fillId="0" borderId="0" xfId="0" applyFont="1" applyBorder="1" applyAlignment="1"/>
    <xf numFmtId="0" fontId="2" fillId="0" borderId="0" xfId="0" applyFont="1" applyFill="1" applyAlignment="1">
      <alignment vertical="center"/>
    </xf>
    <xf numFmtId="0" fontId="8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3" fillId="0" borderId="0" xfId="0" applyFont="1" applyAlignment="1"/>
    <xf numFmtId="0" fontId="8" fillId="0" borderId="0" xfId="0" applyFont="1" applyFill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24" fillId="0" borderId="0" xfId="0" applyFont="1" applyAlignment="1">
      <alignment horizontal="left" vertical="center"/>
    </xf>
    <xf numFmtId="178" fontId="8" fillId="0" borderId="0" xfId="0" applyNumberFormat="1" applyFont="1" applyBorder="1" applyAlignment="1">
      <alignment vertical="center"/>
    </xf>
    <xf numFmtId="0" fontId="18" fillId="0" borderId="5" xfId="0" applyFont="1" applyBorder="1" applyAlignment="1">
      <alignment vertical="top"/>
    </xf>
    <xf numFmtId="0" fontId="18" fillId="0" borderId="0" xfId="0" applyFont="1" applyBorder="1" applyAlignment="1">
      <alignment horizontal="left" vertical="top"/>
    </xf>
    <xf numFmtId="0" fontId="18" fillId="0" borderId="3" xfId="0" applyFont="1" applyBorder="1" applyAlignment="1">
      <alignment horizontal="distributed" vertical="top"/>
    </xf>
    <xf numFmtId="0" fontId="9" fillId="0" borderId="3" xfId="0" applyFont="1" applyBorder="1" applyAlignment="1">
      <alignment horizontal="distributed" vertical="center"/>
    </xf>
    <xf numFmtId="0" fontId="3" fillId="0" borderId="0" xfId="0" quotePrefix="1" applyFont="1" applyFill="1" applyAlignment="1">
      <alignment vertical="center" justifyLastLine="1"/>
    </xf>
    <xf numFmtId="0" fontId="5" fillId="0" borderId="0" xfId="0" applyFont="1" applyFill="1" applyAlignment="1">
      <alignment vertical="center" justifyLastLine="1"/>
    </xf>
    <xf numFmtId="56" fontId="5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justifyLastLine="1"/>
    </xf>
    <xf numFmtId="0" fontId="12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8" fillId="0" borderId="7" xfId="0" applyFont="1" applyFill="1" applyBorder="1" applyAlignment="1">
      <alignment horizontal="distributed" vertical="center" justifyLastLine="1"/>
    </xf>
    <xf numFmtId="0" fontId="18" fillId="0" borderId="4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/>
    </xf>
    <xf numFmtId="0" fontId="19" fillId="0" borderId="3" xfId="0" applyFont="1" applyFill="1" applyBorder="1" applyAlignment="1">
      <alignment horizontal="distributed"/>
    </xf>
    <xf numFmtId="0" fontId="18" fillId="0" borderId="3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18" fillId="0" borderId="0" xfId="0" applyFont="1" applyFill="1" applyAlignment="1">
      <alignment vertical="center"/>
    </xf>
    <xf numFmtId="0" fontId="12" fillId="0" borderId="0" xfId="0" applyFont="1"/>
    <xf numFmtId="0" fontId="18" fillId="0" borderId="5" xfId="0" applyFont="1" applyBorder="1"/>
    <xf numFmtId="187" fontId="19" fillId="0" borderId="0" xfId="0" applyNumberFormat="1" applyFont="1" applyFill="1" applyAlignment="1">
      <alignment horizontal="right" vertical="center"/>
    </xf>
    <xf numFmtId="187" fontId="19" fillId="0" borderId="0" xfId="0" applyNumberFormat="1" applyFont="1" applyAlignment="1">
      <alignment horizontal="right" vertical="center"/>
    </xf>
    <xf numFmtId="177" fontId="19" fillId="0" borderId="0" xfId="0" applyNumberFormat="1" applyFont="1" applyAlignment="1">
      <alignment horizontal="right" vertical="center"/>
    </xf>
    <xf numFmtId="187" fontId="18" fillId="0" borderId="0" xfId="0" applyNumberFormat="1" applyFont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178" fontId="19" fillId="0" borderId="0" xfId="0" applyNumberFormat="1" applyFont="1" applyAlignment="1">
      <alignment horizontal="right" vertical="center"/>
    </xf>
    <xf numFmtId="187" fontId="18" fillId="0" borderId="0" xfId="0" applyNumberFormat="1" applyFont="1" applyFill="1" applyBorder="1" applyAlignment="1">
      <alignment horizontal="right" vertical="center"/>
    </xf>
    <xf numFmtId="187" fontId="18" fillId="0" borderId="5" xfId="0" applyNumberFormat="1" applyFont="1" applyBorder="1" applyAlignment="1">
      <alignment horizontal="right" vertical="center"/>
    </xf>
    <xf numFmtId="187" fontId="18" fillId="0" borderId="5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Alignment="1">
      <alignment horizontal="right"/>
    </xf>
    <xf numFmtId="177" fontId="19" fillId="0" borderId="0" xfId="0" applyNumberFormat="1" applyFont="1" applyAlignment="1">
      <alignment horizontal="right"/>
    </xf>
    <xf numFmtId="177" fontId="18" fillId="0" borderId="0" xfId="0" applyNumberFormat="1" applyFont="1" applyFill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top"/>
    </xf>
    <xf numFmtId="177" fontId="18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distributed" vertical="top"/>
    </xf>
    <xf numFmtId="177" fontId="19" fillId="0" borderId="0" xfId="0" applyNumberFormat="1" applyFont="1" applyBorder="1" applyAlignment="1">
      <alignment horizontal="right" vertical="center"/>
    </xf>
    <xf numFmtId="177" fontId="18" fillId="0" borderId="2" xfId="0" applyNumberFormat="1" applyFont="1" applyBorder="1" applyAlignment="1">
      <alignment horizontal="right" vertical="center"/>
    </xf>
    <xf numFmtId="177" fontId="18" fillId="0" borderId="5" xfId="0" applyNumberFormat="1" applyFont="1" applyBorder="1" applyAlignment="1">
      <alignment vertical="center"/>
    </xf>
    <xf numFmtId="177" fontId="19" fillId="0" borderId="0" xfId="0" applyNumberFormat="1" applyFont="1" applyFill="1" applyBorder="1" applyAlignment="1">
      <alignment horizontal="right"/>
    </xf>
    <xf numFmtId="178" fontId="19" fillId="0" borderId="0" xfId="0" applyNumberFormat="1" applyFont="1" applyAlignment="1">
      <alignment horizontal="right"/>
    </xf>
    <xf numFmtId="177" fontId="19" fillId="0" borderId="0" xfId="0" applyNumberFormat="1" applyFont="1" applyBorder="1" applyAlignment="1">
      <alignment horizontal="right"/>
    </xf>
    <xf numFmtId="41" fontId="18" fillId="0" borderId="0" xfId="0" applyNumberFormat="1" applyFont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  <xf numFmtId="177" fontId="18" fillId="0" borderId="5" xfId="0" applyNumberFormat="1" applyFont="1" applyBorder="1" applyAlignment="1">
      <alignment horizontal="right" vertical="top"/>
    </xf>
    <xf numFmtId="178" fontId="18" fillId="0" borderId="5" xfId="0" applyNumberFormat="1" applyFont="1" applyBorder="1" applyAlignment="1">
      <alignment horizontal="right" vertical="center"/>
    </xf>
    <xf numFmtId="178" fontId="19" fillId="0" borderId="0" xfId="0" applyNumberFormat="1" applyFont="1" applyFill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187" fontId="18" fillId="0" borderId="0" xfId="0" applyNumberFormat="1" applyFont="1" applyBorder="1" applyAlignment="1">
      <alignment horizontal="right" vertical="center"/>
    </xf>
    <xf numFmtId="187" fontId="19" fillId="0" borderId="0" xfId="0" applyNumberFormat="1" applyFont="1" applyFill="1" applyAlignment="1">
      <alignment horizontal="right"/>
    </xf>
    <xf numFmtId="187" fontId="19" fillId="0" borderId="0" xfId="0" applyNumberFormat="1" applyFont="1" applyFill="1" applyBorder="1" applyAlignment="1">
      <alignment horizontal="right"/>
    </xf>
    <xf numFmtId="187" fontId="18" fillId="0" borderId="0" xfId="0" applyNumberFormat="1" applyFont="1" applyFill="1" applyAlignment="1">
      <alignment horizontal="right" vertical="center"/>
    </xf>
    <xf numFmtId="187" fontId="18" fillId="0" borderId="2" xfId="0" applyNumberFormat="1" applyFont="1" applyBorder="1" applyAlignment="1">
      <alignment horizontal="right" vertical="center"/>
    </xf>
    <xf numFmtId="187" fontId="18" fillId="0" borderId="5" xfId="0" applyNumberFormat="1" applyFont="1" applyBorder="1" applyAlignment="1">
      <alignment horizontal="right" vertical="top"/>
    </xf>
    <xf numFmtId="187" fontId="19" fillId="0" borderId="0" xfId="0" applyNumberFormat="1" applyFont="1" applyFill="1" applyBorder="1" applyAlignment="1">
      <alignment horizontal="right" vertical="center"/>
    </xf>
    <xf numFmtId="187" fontId="18" fillId="0" borderId="2" xfId="0" applyNumberFormat="1" applyFont="1" applyFill="1" applyBorder="1" applyAlignment="1">
      <alignment horizontal="right" vertical="center"/>
    </xf>
    <xf numFmtId="187" fontId="19" fillId="0" borderId="0" xfId="0" applyNumberFormat="1" applyFont="1" applyBorder="1" applyAlignment="1">
      <alignment horizontal="right" vertical="center"/>
    </xf>
    <xf numFmtId="187" fontId="18" fillId="0" borderId="0" xfId="0" applyNumberFormat="1" applyFont="1" applyBorder="1"/>
    <xf numFmtId="178" fontId="18" fillId="0" borderId="0" xfId="0" applyNumberFormat="1" applyFont="1" applyFill="1" applyBorder="1" applyAlignment="1">
      <alignment horizontal="right" vertical="center"/>
    </xf>
    <xf numFmtId="178" fontId="18" fillId="0" borderId="5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18" fillId="0" borderId="4" xfId="0" applyFont="1" applyBorder="1" applyAlignment="1">
      <alignment horizontal="distributed" vertical="distributed"/>
    </xf>
    <xf numFmtId="181" fontId="19" fillId="0" borderId="0" xfId="0" applyNumberFormat="1" applyFont="1" applyAlignment="1">
      <alignment horizontal="right" vertical="center"/>
    </xf>
    <xf numFmtId="0" fontId="18" fillId="0" borderId="0" xfId="0" applyFont="1" applyBorder="1" applyAlignment="1">
      <alignment horizontal="distributed" vertical="distributed"/>
    </xf>
    <xf numFmtId="187" fontId="18" fillId="0" borderId="0" xfId="0" applyNumberFormat="1" applyFont="1" applyBorder="1" applyAlignment="1">
      <alignment horizontal="right" vertical="top"/>
    </xf>
    <xf numFmtId="41" fontId="18" fillId="0" borderId="5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center" justifyLastLine="1"/>
    </xf>
    <xf numFmtId="186" fontId="18" fillId="0" borderId="13" xfId="0" applyNumberFormat="1" applyFont="1" applyBorder="1" applyAlignment="1">
      <alignment horizontal="center" vertical="center"/>
    </xf>
    <xf numFmtId="186" fontId="18" fillId="0" borderId="11" xfId="0" applyNumberFormat="1" applyFont="1" applyBorder="1" applyAlignment="1">
      <alignment horizontal="center" vertical="center"/>
    </xf>
    <xf numFmtId="186" fontId="29" fillId="3" borderId="5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186" fontId="29" fillId="2" borderId="5" xfId="0" applyNumberFormat="1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0" fontId="19" fillId="0" borderId="0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8" fillId="0" borderId="15" xfId="0" applyFont="1" applyBorder="1" applyAlignment="1">
      <alignment horizontal="distributed" vertical="center" justifyLastLine="1"/>
    </xf>
    <xf numFmtId="0" fontId="18" fillId="0" borderId="5" xfId="0" applyFont="1" applyBorder="1" applyAlignment="1">
      <alignment horizontal="distributed" vertical="center" justifyLastLine="1"/>
    </xf>
    <xf numFmtId="0" fontId="19" fillId="0" borderId="3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 justifyLastLine="1"/>
    </xf>
    <xf numFmtId="0" fontId="18" fillId="0" borderId="5" xfId="0" applyFont="1" applyFill="1" applyBorder="1" applyAlignment="1">
      <alignment horizontal="distributed" vertical="center" justifyLastLine="1"/>
    </xf>
    <xf numFmtId="0" fontId="18" fillId="0" borderId="4" xfId="0" applyFont="1" applyFill="1" applyBorder="1" applyAlignment="1">
      <alignment horizontal="distributed" vertical="center" justifyLastLine="1"/>
    </xf>
    <xf numFmtId="0" fontId="19" fillId="0" borderId="6" xfId="0" applyFont="1" applyBorder="1" applyAlignment="1">
      <alignment horizontal="distributed"/>
    </xf>
    <xf numFmtId="0" fontId="19" fillId="0" borderId="10" xfId="0" applyFont="1" applyBorder="1" applyAlignment="1">
      <alignment horizontal="distributed"/>
    </xf>
    <xf numFmtId="0" fontId="19" fillId="0" borderId="0" xfId="0" applyFont="1" applyFill="1" applyAlignment="1">
      <alignment horizontal="distributed" vertical="center"/>
    </xf>
    <xf numFmtId="0" fontId="19" fillId="0" borderId="6" xfId="0" applyFont="1" applyFill="1" applyBorder="1" applyAlignment="1">
      <alignment horizontal="distributed"/>
    </xf>
    <xf numFmtId="0" fontId="19" fillId="0" borderId="10" xfId="0" applyFont="1" applyFill="1" applyBorder="1" applyAlignment="1">
      <alignment horizontal="distributed"/>
    </xf>
    <xf numFmtId="186" fontId="18" fillId="0" borderId="13" xfId="0" applyNumberFormat="1" applyFont="1" applyBorder="1" applyAlignment="1">
      <alignment horizontal="center" vertical="center" justifyLastLine="1"/>
    </xf>
    <xf numFmtId="186" fontId="18" fillId="0" borderId="11" xfId="0" applyNumberFormat="1" applyFont="1" applyBorder="1" applyAlignment="1">
      <alignment horizontal="center" vertical="center" justifyLastLine="1"/>
    </xf>
    <xf numFmtId="186" fontId="18" fillId="0" borderId="12" xfId="0" applyNumberFormat="1" applyFont="1" applyBorder="1" applyAlignment="1">
      <alignment horizontal="center" vertical="center" justifyLastLine="1"/>
    </xf>
    <xf numFmtId="0" fontId="18" fillId="0" borderId="11" xfId="0" applyFont="1" applyBorder="1" applyAlignment="1">
      <alignment horizontal="center" vertical="center" justifyLastLine="1"/>
    </xf>
    <xf numFmtId="0" fontId="18" fillId="0" borderId="12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7" customWidth="1"/>
    <col min="2" max="6" width="14.125" style="7" customWidth="1"/>
    <col min="7" max="7" width="17.625" style="7" customWidth="1"/>
    <col min="8" max="8" width="15" style="7" customWidth="1"/>
    <col min="9" max="11" width="14.125" style="7" customWidth="1"/>
    <col min="12" max="12" width="3.5" style="7" customWidth="1"/>
    <col min="13" max="14" width="12.125" style="7" customWidth="1"/>
    <col min="15" max="16384" width="9" style="7"/>
  </cols>
  <sheetData>
    <row r="1" spans="1:14" s="149" customFormat="1" ht="27.75" customHeight="1" x14ac:dyDescent="0.15">
      <c r="A1" s="149" t="s">
        <v>71</v>
      </c>
      <c r="C1" s="149" t="s">
        <v>76</v>
      </c>
    </row>
    <row r="2" spans="1:14" ht="17.100000000000001" customHeight="1" x14ac:dyDescent="0.15">
      <c r="A2" s="13" t="s">
        <v>26</v>
      </c>
      <c r="B2" s="13"/>
      <c r="C2" s="13"/>
      <c r="D2" s="13"/>
      <c r="E2" s="13"/>
      <c r="F2" s="13"/>
      <c r="H2" s="5"/>
    </row>
    <row r="3" spans="1:14" s="15" customFormat="1" ht="16.5" customHeight="1" x14ac:dyDescent="0.15">
      <c r="A3" s="18" t="s">
        <v>69</v>
      </c>
      <c r="B3" s="48"/>
      <c r="C3" s="48"/>
      <c r="D3" s="52"/>
      <c r="E3" s="1"/>
      <c r="F3" s="1"/>
      <c r="H3" s="23"/>
      <c r="I3" s="7"/>
      <c r="M3" s="15" t="s">
        <v>70</v>
      </c>
    </row>
    <row r="4" spans="1:14" s="9" customFormat="1" ht="14.25" customHeight="1" thickBot="1" x14ac:dyDescent="0.2">
      <c r="A4" s="12" t="s">
        <v>17</v>
      </c>
      <c r="E4" s="1"/>
      <c r="F4" s="1"/>
    </row>
    <row r="5" spans="1:14" s="9" customFormat="1" ht="14.25" customHeight="1" thickTop="1" x14ac:dyDescent="0.15">
      <c r="A5" s="155" t="s">
        <v>0</v>
      </c>
      <c r="B5" s="157" t="e">
        <f>#REF!</f>
        <v>#REF!</v>
      </c>
      <c r="C5" s="158"/>
      <c r="D5" s="158"/>
      <c r="E5" s="157" t="e">
        <f>B5+1</f>
        <v>#REF!</v>
      </c>
      <c r="F5" s="158"/>
      <c r="G5" s="155" t="s">
        <v>0</v>
      </c>
      <c r="H5" s="43" t="e">
        <f>B5+1</f>
        <v>#REF!</v>
      </c>
      <c r="I5" s="157" t="e">
        <f>B5+2</f>
        <v>#REF!</v>
      </c>
      <c r="J5" s="158"/>
      <c r="K5" s="158"/>
      <c r="L5" s="1"/>
      <c r="M5" s="159" t="e">
        <f>I5</f>
        <v>#REF!</v>
      </c>
      <c r="N5" s="160"/>
    </row>
    <row r="6" spans="1:14" s="9" customFormat="1" ht="14.25" customHeight="1" x14ac:dyDescent="0.15">
      <c r="A6" s="156"/>
      <c r="B6" s="24" t="s">
        <v>7</v>
      </c>
      <c r="C6" s="24" t="s">
        <v>8</v>
      </c>
      <c r="D6" s="25" t="s">
        <v>9</v>
      </c>
      <c r="E6" s="24" t="s">
        <v>7</v>
      </c>
      <c r="F6" s="25" t="s">
        <v>8</v>
      </c>
      <c r="G6" s="156"/>
      <c r="H6" s="39" t="s">
        <v>9</v>
      </c>
      <c r="I6" s="24" t="s">
        <v>7</v>
      </c>
      <c r="J6" s="24" t="s">
        <v>8</v>
      </c>
      <c r="K6" s="25" t="s">
        <v>9</v>
      </c>
      <c r="L6" s="1"/>
      <c r="M6" s="49" t="s">
        <v>27</v>
      </c>
      <c r="N6" s="50" t="s">
        <v>28</v>
      </c>
    </row>
    <row r="7" spans="1:14" s="9" customFormat="1" ht="14.25" customHeight="1" x14ac:dyDescent="0.15">
      <c r="A7" s="44" t="s">
        <v>21</v>
      </c>
      <c r="B7" s="138">
        <v>120637000</v>
      </c>
      <c r="C7" s="138">
        <v>127929000</v>
      </c>
      <c r="D7" s="138">
        <v>121796636</v>
      </c>
      <c r="E7" s="138">
        <v>106500000</v>
      </c>
      <c r="F7" s="138">
        <v>116561000</v>
      </c>
      <c r="G7" s="44" t="s">
        <v>21</v>
      </c>
      <c r="H7" s="139">
        <v>113136089</v>
      </c>
      <c r="I7" s="138"/>
      <c r="J7" s="138"/>
      <c r="K7" s="138"/>
      <c r="L7" s="1"/>
      <c r="M7" s="51">
        <f>SUM(M8:M12)</f>
        <v>116561000</v>
      </c>
      <c r="N7" s="51">
        <f>SUM(N8:N13)</f>
        <v>113136089</v>
      </c>
    </row>
    <row r="8" spans="1:14" s="9" customFormat="1" ht="14.25" customHeight="1" x14ac:dyDescent="0.15">
      <c r="A8" s="27" t="s">
        <v>29</v>
      </c>
      <c r="B8" s="111">
        <v>19800000</v>
      </c>
      <c r="C8" s="140">
        <v>19800000</v>
      </c>
      <c r="D8" s="140">
        <v>18919300</v>
      </c>
      <c r="E8" s="111">
        <v>19200000</v>
      </c>
      <c r="F8" s="111">
        <v>19200000</v>
      </c>
      <c r="G8" s="27" t="s">
        <v>29</v>
      </c>
      <c r="H8" s="137">
        <v>17956900</v>
      </c>
      <c r="I8" s="111"/>
      <c r="J8" s="111"/>
      <c r="K8" s="111"/>
      <c r="L8" s="1"/>
      <c r="M8" s="51">
        <f>'7-27(廃止)'!C8</f>
        <v>19200000</v>
      </c>
      <c r="N8" s="51">
        <f>'7-27(廃止)'!D8</f>
        <v>17956900</v>
      </c>
    </row>
    <row r="9" spans="1:14" s="9" customFormat="1" ht="14.25" customHeight="1" x14ac:dyDescent="0.15">
      <c r="A9" s="27" t="s">
        <v>30</v>
      </c>
      <c r="B9" s="111">
        <v>19506000</v>
      </c>
      <c r="C9" s="140">
        <v>19506000</v>
      </c>
      <c r="D9" s="140">
        <v>15644693</v>
      </c>
      <c r="E9" s="111">
        <v>18514000</v>
      </c>
      <c r="F9" s="111">
        <v>18514000</v>
      </c>
      <c r="G9" s="27" t="s">
        <v>30</v>
      </c>
      <c r="H9" s="137">
        <v>16252312</v>
      </c>
      <c r="I9" s="111"/>
      <c r="J9" s="111"/>
      <c r="K9" s="111"/>
      <c r="L9" s="1"/>
      <c r="M9" s="51">
        <f>'7-27(廃止)'!C11</f>
        <v>18514000</v>
      </c>
      <c r="N9" s="51">
        <f>'7-27(廃止)'!D11</f>
        <v>16252312</v>
      </c>
    </row>
    <row r="10" spans="1:14" s="9" customFormat="1" ht="14.25" customHeight="1" x14ac:dyDescent="0.15">
      <c r="A10" s="27" t="s">
        <v>3</v>
      </c>
      <c r="B10" s="111">
        <v>13305000</v>
      </c>
      <c r="C10" s="140">
        <v>13305000</v>
      </c>
      <c r="D10" s="140">
        <v>11780000</v>
      </c>
      <c r="E10" s="111">
        <v>12079000</v>
      </c>
      <c r="F10" s="111">
        <v>12079000</v>
      </c>
      <c r="G10" s="27" t="s">
        <v>3</v>
      </c>
      <c r="H10" s="137">
        <v>9768602</v>
      </c>
      <c r="I10" s="111"/>
      <c r="J10" s="111"/>
      <c r="K10" s="111"/>
      <c r="L10" s="1"/>
      <c r="M10" s="51">
        <f>'7-27(廃止)'!C14</f>
        <v>12079000</v>
      </c>
      <c r="N10" s="51">
        <f>'7-27(廃止)'!D14</f>
        <v>9768602</v>
      </c>
    </row>
    <row r="11" spans="1:14" s="9" customFormat="1" ht="14.25" customHeight="1" x14ac:dyDescent="0.15">
      <c r="A11" s="27" t="s">
        <v>6</v>
      </c>
      <c r="B11" s="111">
        <v>67816000</v>
      </c>
      <c r="C11" s="140">
        <v>75108000</v>
      </c>
      <c r="D11" s="140">
        <v>75108893</v>
      </c>
      <c r="E11" s="111">
        <v>54139000</v>
      </c>
      <c r="F11" s="111">
        <v>64200000</v>
      </c>
      <c r="G11" s="27" t="s">
        <v>6</v>
      </c>
      <c r="H11" s="137">
        <v>64200593</v>
      </c>
      <c r="I11" s="111"/>
      <c r="J11" s="111"/>
      <c r="K11" s="111"/>
      <c r="L11" s="1"/>
      <c r="M11" s="51">
        <f>'7-27(廃止)'!C17</f>
        <v>64200000</v>
      </c>
      <c r="N11" s="51">
        <f>'7-27(廃止)'!D17</f>
        <v>64200593</v>
      </c>
    </row>
    <row r="12" spans="1:14" s="9" customFormat="1" ht="14.25" customHeight="1" x14ac:dyDescent="0.15">
      <c r="A12" s="90" t="s">
        <v>16</v>
      </c>
      <c r="B12" s="153">
        <v>210000</v>
      </c>
      <c r="C12" s="115">
        <v>210000</v>
      </c>
      <c r="D12" s="115">
        <v>343750</v>
      </c>
      <c r="E12" s="153">
        <v>2568000</v>
      </c>
      <c r="F12" s="153">
        <v>2568000</v>
      </c>
      <c r="G12" s="90" t="s">
        <v>16</v>
      </c>
      <c r="H12" s="153">
        <v>3958287</v>
      </c>
      <c r="I12" s="153"/>
      <c r="J12" s="153"/>
      <c r="K12" s="153"/>
      <c r="L12" s="1"/>
      <c r="M12" s="51">
        <f>'7-27(廃止)'!C20</f>
        <v>2568000</v>
      </c>
      <c r="N12" s="51">
        <f>'7-27(廃止)'!D20</f>
        <v>3958287</v>
      </c>
    </row>
    <row r="13" spans="1:14" s="9" customFormat="1" ht="14.25" customHeight="1" x14ac:dyDescent="0.15">
      <c r="A13" s="45" t="s">
        <v>14</v>
      </c>
      <c r="B13" s="142" t="s">
        <v>1</v>
      </c>
      <c r="C13" s="117" t="s">
        <v>1</v>
      </c>
      <c r="D13" s="117" t="s">
        <v>1</v>
      </c>
      <c r="E13" s="142">
        <v>0</v>
      </c>
      <c r="F13" s="142">
        <v>0</v>
      </c>
      <c r="G13" s="45" t="s">
        <v>14</v>
      </c>
      <c r="H13" s="142">
        <v>999395</v>
      </c>
      <c r="I13" s="142"/>
      <c r="J13" s="142"/>
      <c r="K13" s="142"/>
      <c r="L13" s="1"/>
      <c r="M13" s="51">
        <f>'7-27(廃止)'!C23</f>
        <v>0</v>
      </c>
      <c r="N13" s="51">
        <f>'7-27(廃止)'!E23</f>
        <v>999395</v>
      </c>
    </row>
    <row r="14" spans="1:14" s="9" customFormat="1" ht="15" customHeight="1" x14ac:dyDescent="0.15">
      <c r="E14" s="1"/>
      <c r="F14" s="1"/>
      <c r="H14" s="22"/>
    </row>
    <row r="15" spans="1:14" s="15" customFormat="1" ht="16.5" customHeight="1" x14ac:dyDescent="0.15">
      <c r="A15" s="18" t="s">
        <v>25</v>
      </c>
      <c r="B15" s="48"/>
      <c r="C15" s="48"/>
      <c r="D15" s="52"/>
      <c r="E15" s="1"/>
      <c r="F15" s="1"/>
      <c r="H15" s="23"/>
      <c r="I15" s="7"/>
    </row>
    <row r="16" spans="1:14" s="54" customFormat="1" ht="15" customHeight="1" x14ac:dyDescent="0.15">
      <c r="A16" s="12" t="s">
        <v>17</v>
      </c>
      <c r="B16" s="20"/>
      <c r="C16" s="20"/>
      <c r="D16" s="20"/>
      <c r="E16" s="6"/>
      <c r="F16" s="6"/>
      <c r="H16" s="53"/>
      <c r="I16" s="10"/>
    </row>
    <row r="17" spans="1:255" s="54" customFormat="1" ht="3.75" customHeight="1" thickBot="1" x14ac:dyDescent="0.2">
      <c r="A17" s="14"/>
      <c r="B17" s="20"/>
      <c r="C17" s="20"/>
      <c r="D17" s="20"/>
      <c r="E17" s="6"/>
      <c r="F17" s="6"/>
      <c r="H17" s="53"/>
      <c r="I17" s="10"/>
    </row>
    <row r="18" spans="1:255" s="54" customFormat="1" ht="15" customHeight="1" thickTop="1" x14ac:dyDescent="0.15">
      <c r="A18" s="155" t="s">
        <v>0</v>
      </c>
      <c r="B18" s="157">
        <v>27</v>
      </c>
      <c r="C18" s="158"/>
      <c r="D18" s="158"/>
      <c r="E18" s="157">
        <f>B18+1</f>
        <v>28</v>
      </c>
      <c r="F18" s="158"/>
      <c r="G18" s="155" t="s">
        <v>0</v>
      </c>
      <c r="H18" s="43">
        <f>B18+1</f>
        <v>28</v>
      </c>
      <c r="I18" s="157">
        <f>B18+2</f>
        <v>29</v>
      </c>
      <c r="J18" s="158"/>
      <c r="K18" s="158"/>
      <c r="L18" s="55"/>
      <c r="M18" s="161">
        <f>I18</f>
        <v>29</v>
      </c>
      <c r="N18" s="162"/>
    </row>
    <row r="19" spans="1:255" s="54" customFormat="1" ht="15" customHeight="1" x14ac:dyDescent="0.15">
      <c r="A19" s="156"/>
      <c r="B19" s="24" t="s">
        <v>7</v>
      </c>
      <c r="C19" s="24" t="s">
        <v>8</v>
      </c>
      <c r="D19" s="25" t="s">
        <v>9</v>
      </c>
      <c r="E19" s="24" t="s">
        <v>7</v>
      </c>
      <c r="F19" s="25" t="s">
        <v>8</v>
      </c>
      <c r="G19" s="156"/>
      <c r="H19" s="39" t="s">
        <v>9</v>
      </c>
      <c r="I19" s="24" t="s">
        <v>7</v>
      </c>
      <c r="J19" s="24" t="s">
        <v>8</v>
      </c>
      <c r="K19" s="25" t="s">
        <v>9</v>
      </c>
      <c r="L19" s="6"/>
      <c r="M19" s="56" t="s">
        <v>27</v>
      </c>
      <c r="N19" s="57" t="s">
        <v>28</v>
      </c>
    </row>
    <row r="20" spans="1:255" s="54" customFormat="1" ht="15" customHeight="1" x14ac:dyDescent="0.15">
      <c r="A20" s="44" t="s">
        <v>21</v>
      </c>
      <c r="B20" s="138">
        <v>120637000</v>
      </c>
      <c r="C20" s="138">
        <v>127929000</v>
      </c>
      <c r="D20" s="138">
        <v>57596043</v>
      </c>
      <c r="E20" s="138">
        <v>106500000</v>
      </c>
      <c r="F20" s="138">
        <v>116561000</v>
      </c>
      <c r="G20" s="44" t="s">
        <v>21</v>
      </c>
      <c r="H20" s="139">
        <v>71696938</v>
      </c>
      <c r="I20" s="138"/>
      <c r="J20" s="138"/>
      <c r="K20" s="138"/>
      <c r="L20" s="6"/>
      <c r="M20" s="46">
        <f>SUM(M21:M22)</f>
        <v>116561000</v>
      </c>
      <c r="N20" s="46">
        <f>SUM(N21:N22)</f>
        <v>71696938</v>
      </c>
    </row>
    <row r="21" spans="1:255" s="54" customFormat="1" ht="15" customHeight="1" x14ac:dyDescent="0.15">
      <c r="A21" s="27" t="s">
        <v>22</v>
      </c>
      <c r="B21" s="111">
        <v>73790000</v>
      </c>
      <c r="C21" s="140">
        <v>73790000</v>
      </c>
      <c r="D21" s="140">
        <v>57596043</v>
      </c>
      <c r="E21" s="111">
        <v>73720000</v>
      </c>
      <c r="F21" s="111">
        <v>73720000</v>
      </c>
      <c r="G21" s="27" t="s">
        <v>22</v>
      </c>
      <c r="H21" s="137">
        <v>71696938</v>
      </c>
      <c r="I21" s="111"/>
      <c r="J21" s="111"/>
      <c r="K21" s="111"/>
      <c r="L21" s="6"/>
      <c r="M21" s="46">
        <f>'7-27(廃止)'!C34</f>
        <v>73720000</v>
      </c>
      <c r="N21" s="46">
        <f>'7-27(廃止)'!D34</f>
        <v>71696938</v>
      </c>
    </row>
    <row r="22" spans="1:255" s="54" customFormat="1" ht="15" customHeight="1" x14ac:dyDescent="0.15">
      <c r="A22" s="29" t="s">
        <v>23</v>
      </c>
      <c r="B22" s="141">
        <v>46847000</v>
      </c>
      <c r="C22" s="117">
        <v>54139000</v>
      </c>
      <c r="D22" s="117">
        <v>0</v>
      </c>
      <c r="E22" s="116">
        <v>32780000</v>
      </c>
      <c r="F22" s="116">
        <v>42841000</v>
      </c>
      <c r="G22" s="29" t="s">
        <v>23</v>
      </c>
      <c r="H22" s="116">
        <v>0</v>
      </c>
      <c r="I22" s="116"/>
      <c r="J22" s="116"/>
      <c r="K22" s="116"/>
      <c r="L22" s="6"/>
      <c r="M22" s="46">
        <f>'7-27(廃止)'!C37</f>
        <v>42841000</v>
      </c>
      <c r="N22" s="46">
        <f>'7-27(廃止)'!D37</f>
        <v>0</v>
      </c>
    </row>
    <row r="23" spans="1:255" s="54" customFormat="1" ht="15" customHeight="1" x14ac:dyDescent="0.15">
      <c r="A23" s="30"/>
      <c r="B23" s="2"/>
      <c r="C23" s="2"/>
      <c r="D23" s="2"/>
      <c r="E23" s="2"/>
      <c r="F23" s="2"/>
      <c r="G23" s="30" t="s">
        <v>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15" customFormat="1" ht="11.25" customHeight="1" x14ac:dyDescent="0.15">
      <c r="A24" s="9"/>
      <c r="B24" s="48"/>
      <c r="C24" s="48"/>
      <c r="D24" s="48"/>
      <c r="E24" s="1"/>
      <c r="F24" s="1"/>
      <c r="I24" s="3"/>
    </row>
    <row r="25" spans="1:255" s="9" customFormat="1" ht="9.9499999999999993" customHeight="1" x14ac:dyDescent="0.15">
      <c r="A25" s="1"/>
      <c r="B25" s="1"/>
      <c r="C25" s="1"/>
      <c r="D25" s="1"/>
      <c r="E25" s="1"/>
      <c r="F25" s="1"/>
    </row>
    <row r="26" spans="1:255" s="15" customFormat="1" ht="17.100000000000001" customHeight="1" x14ac:dyDescent="0.15">
      <c r="A26" s="1"/>
      <c r="B26" s="1"/>
      <c r="C26" s="1"/>
      <c r="D26" s="1"/>
      <c r="E26" s="1"/>
      <c r="F26" s="1"/>
    </row>
    <row r="27" spans="1:255" s="9" customFormat="1" ht="17.100000000000001" customHeight="1" x14ac:dyDescent="0.15">
      <c r="A27" s="1"/>
      <c r="B27" s="1"/>
      <c r="C27" s="1"/>
      <c r="D27" s="1"/>
      <c r="E27" s="1"/>
      <c r="F27" s="1"/>
    </row>
    <row r="28" spans="1:255" s="9" customFormat="1" ht="9.9499999999999993" customHeight="1" x14ac:dyDescent="0.15">
      <c r="A28" s="1"/>
      <c r="B28" s="1"/>
      <c r="C28" s="1"/>
      <c r="D28" s="1"/>
      <c r="E28" s="1"/>
      <c r="F28" s="1"/>
    </row>
    <row r="29" spans="1:255" s="15" customFormat="1" ht="17.100000000000001" customHeight="1" x14ac:dyDescent="0.15">
      <c r="A29" s="1"/>
      <c r="B29" s="1"/>
      <c r="C29" s="1"/>
      <c r="D29" s="1"/>
      <c r="E29" s="1"/>
      <c r="F29" s="1"/>
    </row>
    <row r="30" spans="1:255" s="9" customFormat="1" ht="17.100000000000001" customHeight="1" x14ac:dyDescent="0.15">
      <c r="A30" s="1"/>
      <c r="B30" s="1"/>
      <c r="C30" s="1"/>
      <c r="D30" s="1"/>
      <c r="E30" s="1"/>
      <c r="F30" s="1"/>
    </row>
    <row r="31" spans="1:255" s="9" customFormat="1" ht="9.75" customHeight="1" x14ac:dyDescent="0.15">
      <c r="A31" s="1"/>
      <c r="B31" s="1"/>
      <c r="C31" s="1"/>
      <c r="D31" s="1"/>
      <c r="E31" s="1"/>
      <c r="F31" s="1"/>
    </row>
    <row r="32" spans="1:255" s="15" customFormat="1" ht="17.100000000000001" customHeight="1" x14ac:dyDescent="0.15">
      <c r="A32" s="1"/>
      <c r="B32" s="1"/>
      <c r="C32" s="1"/>
      <c r="D32" s="1"/>
      <c r="E32" s="1"/>
      <c r="F32" s="1"/>
    </row>
    <row r="33" spans="1:9" s="9" customFormat="1" ht="17.100000000000001" customHeight="1" x14ac:dyDescent="0.15">
      <c r="A33" s="1"/>
      <c r="B33" s="1"/>
      <c r="C33" s="1"/>
      <c r="D33" s="1"/>
      <c r="E33" s="1"/>
      <c r="F33" s="1"/>
    </row>
    <row r="34" spans="1:9" s="9" customFormat="1" ht="9.9499999999999993" customHeight="1" x14ac:dyDescent="0.15">
      <c r="A34" s="1"/>
      <c r="B34" s="1"/>
      <c r="C34" s="1"/>
      <c r="D34" s="1"/>
      <c r="E34" s="1"/>
      <c r="F34" s="1"/>
    </row>
    <row r="35" spans="1:9" s="15" customFormat="1" ht="17.100000000000001" customHeight="1" x14ac:dyDescent="0.15">
      <c r="A35" s="1"/>
      <c r="B35" s="1"/>
      <c r="C35" s="1"/>
      <c r="D35" s="1"/>
      <c r="E35" s="1"/>
      <c r="F35" s="1"/>
    </row>
    <row r="36" spans="1:9" s="9" customFormat="1" ht="17.100000000000001" customHeight="1" x14ac:dyDescent="0.15">
      <c r="A36" s="1"/>
      <c r="B36" s="1"/>
      <c r="C36" s="1"/>
      <c r="D36" s="1"/>
      <c r="E36" s="1"/>
      <c r="F36" s="1"/>
    </row>
    <row r="37" spans="1:9" s="9" customFormat="1" ht="9.9499999999999993" customHeight="1" x14ac:dyDescent="0.15">
      <c r="A37" s="1"/>
      <c r="B37" s="1"/>
      <c r="C37" s="1"/>
      <c r="D37" s="1"/>
      <c r="E37" s="1"/>
      <c r="F37" s="1"/>
    </row>
    <row r="38" spans="1:9" s="15" customFormat="1" ht="17.100000000000001" customHeight="1" x14ac:dyDescent="0.15">
      <c r="A38" s="1"/>
      <c r="B38" s="1"/>
      <c r="C38" s="1"/>
      <c r="D38" s="1"/>
      <c r="E38" s="1"/>
      <c r="F38" s="1"/>
    </row>
    <row r="39" spans="1:9" s="9" customFormat="1" ht="17.100000000000001" customHeight="1" x14ac:dyDescent="0.15">
      <c r="A39" s="1"/>
      <c r="B39" s="1"/>
      <c r="C39" s="1"/>
      <c r="D39" s="1"/>
      <c r="E39" s="1"/>
      <c r="F39" s="1"/>
    </row>
    <row r="40" spans="1:9" s="9" customFormat="1" ht="9.9499999999999993" customHeight="1" x14ac:dyDescent="0.15">
      <c r="A40" s="1"/>
      <c r="B40" s="1"/>
      <c r="C40" s="1"/>
      <c r="D40" s="1"/>
      <c r="E40" s="1"/>
      <c r="F40" s="1"/>
    </row>
    <row r="41" spans="1:9" s="15" customFormat="1" ht="17.100000000000001" customHeight="1" x14ac:dyDescent="0.15">
      <c r="A41" s="1"/>
      <c r="B41" s="1"/>
      <c r="C41" s="1"/>
      <c r="D41" s="1"/>
      <c r="E41" s="1"/>
      <c r="F41" s="1"/>
    </row>
    <row r="42" spans="1:9" s="9" customFormat="1" ht="17.100000000000001" customHeight="1" x14ac:dyDescent="0.15">
      <c r="A42" s="1"/>
      <c r="B42" s="1"/>
      <c r="C42" s="1"/>
      <c r="D42" s="1"/>
      <c r="E42" s="1"/>
      <c r="F42" s="1"/>
    </row>
    <row r="43" spans="1:9" s="9" customFormat="1" ht="17.100000000000001" customHeight="1" x14ac:dyDescent="0.15">
      <c r="A43" s="1"/>
      <c r="B43" s="1"/>
      <c r="C43" s="1"/>
      <c r="D43" s="1"/>
      <c r="E43" s="1"/>
      <c r="F43" s="1"/>
    </row>
    <row r="44" spans="1:9" s="22" customFormat="1" ht="17.100000000000001" customHeight="1" x14ac:dyDescent="0.15">
      <c r="A44" s="1"/>
      <c r="B44" s="1"/>
      <c r="C44" s="1"/>
      <c r="D44" s="1"/>
      <c r="E44" s="1"/>
      <c r="F44" s="1"/>
      <c r="H44" s="15">
        <f>D44-C44</f>
        <v>0</v>
      </c>
      <c r="I44" s="15"/>
    </row>
    <row r="45" spans="1:9" s="22" customFormat="1" ht="15" customHeight="1" x14ac:dyDescent="0.15">
      <c r="A45" s="1"/>
      <c r="B45" s="1"/>
      <c r="C45" s="1"/>
      <c r="D45" s="1"/>
      <c r="E45" s="1"/>
      <c r="F45" s="1"/>
      <c r="H45" s="15">
        <f>D45-C45</f>
        <v>0</v>
      </c>
      <c r="I45" s="15"/>
    </row>
    <row r="46" spans="1:9" s="22" customFormat="1" ht="17.100000000000001" customHeight="1" x14ac:dyDescent="0.15">
      <c r="A46" s="1"/>
      <c r="B46" s="1"/>
      <c r="C46" s="1"/>
      <c r="D46" s="1"/>
      <c r="E46" s="1"/>
      <c r="F46" s="1"/>
      <c r="H46" s="15">
        <f>D46-C46</f>
        <v>0</v>
      </c>
      <c r="I46" s="15"/>
    </row>
    <row r="47" spans="1:9" s="22" customFormat="1" ht="17.100000000000001" customHeight="1" x14ac:dyDescent="0.15">
      <c r="A47" s="1"/>
      <c r="B47" s="1"/>
      <c r="C47" s="1"/>
      <c r="D47" s="1"/>
      <c r="E47" s="1"/>
      <c r="F47" s="1"/>
      <c r="H47" s="15">
        <f>D47-C47</f>
        <v>0</v>
      </c>
      <c r="I47" s="15"/>
    </row>
    <row r="48" spans="1:9" s="22" customFormat="1" ht="17.100000000000001" customHeight="1" x14ac:dyDescent="0.15">
      <c r="A48" s="1"/>
      <c r="B48" s="1"/>
      <c r="C48" s="1"/>
      <c r="D48" s="1"/>
      <c r="E48" s="1"/>
      <c r="F48" s="1"/>
      <c r="H48" s="15">
        <f>D48-C48</f>
        <v>0</v>
      </c>
      <c r="I48" s="15"/>
    </row>
    <row r="49" spans="1:9" s="9" customFormat="1" ht="17.100000000000001" customHeight="1" x14ac:dyDescent="0.15">
      <c r="A49" s="1"/>
      <c r="B49" s="1"/>
      <c r="C49" s="1"/>
      <c r="D49" s="1"/>
      <c r="E49" s="1"/>
      <c r="F49" s="1"/>
      <c r="H49" s="15"/>
      <c r="I49" s="15"/>
    </row>
    <row r="50" spans="1:9" s="9" customFormat="1" ht="17.100000000000001" customHeight="1" x14ac:dyDescent="0.15">
      <c r="A50" s="1"/>
      <c r="B50" s="1"/>
      <c r="C50" s="1"/>
      <c r="D50" s="1"/>
      <c r="E50" s="1"/>
      <c r="F50" s="1"/>
      <c r="H50" s="15"/>
      <c r="I50" s="15"/>
    </row>
    <row r="51" spans="1:9" s="15" customFormat="1" ht="17.100000000000001" customHeight="1" x14ac:dyDescent="0.15">
      <c r="A51" s="1"/>
      <c r="B51" s="1"/>
      <c r="C51" s="1"/>
      <c r="D51" s="1"/>
      <c r="E51" s="1"/>
      <c r="F51" s="1"/>
    </row>
    <row r="52" spans="1:9" s="9" customFormat="1" ht="17.100000000000001" customHeight="1" x14ac:dyDescent="0.15">
      <c r="A52" s="1"/>
      <c r="B52" s="1"/>
      <c r="C52" s="1"/>
      <c r="D52" s="1"/>
      <c r="E52" s="1"/>
      <c r="F52" s="1"/>
    </row>
    <row r="53" spans="1:9" s="9" customFormat="1" ht="17.100000000000001" customHeight="1" x14ac:dyDescent="0.15">
      <c r="A53" s="1"/>
      <c r="B53" s="1"/>
      <c r="C53" s="1"/>
      <c r="D53" s="1"/>
      <c r="E53" s="1"/>
      <c r="F53" s="1"/>
    </row>
    <row r="54" spans="1:9" s="9" customFormat="1" ht="17.100000000000001" customHeight="1" x14ac:dyDescent="0.15">
      <c r="A54" s="1"/>
      <c r="B54" s="1"/>
      <c r="C54" s="1"/>
      <c r="D54" s="1"/>
      <c r="E54" s="1"/>
      <c r="F54" s="1"/>
    </row>
    <row r="55" spans="1:9" s="9" customFormat="1" ht="9.9499999999999993" customHeight="1" x14ac:dyDescent="0.15">
      <c r="A55" s="1"/>
      <c r="B55" s="1"/>
      <c r="C55" s="1"/>
      <c r="D55" s="1"/>
      <c r="E55" s="1"/>
      <c r="F55" s="1"/>
    </row>
    <row r="56" spans="1:9" s="15" customFormat="1" ht="17.100000000000001" customHeight="1" x14ac:dyDescent="0.15">
      <c r="A56" s="1"/>
      <c r="B56" s="1"/>
      <c r="C56" s="1"/>
      <c r="D56" s="1"/>
      <c r="E56" s="1"/>
      <c r="F56" s="1"/>
    </row>
    <row r="57" spans="1:9" s="9" customFormat="1" ht="17.100000000000001" customHeight="1" x14ac:dyDescent="0.15">
      <c r="A57" s="1"/>
      <c r="B57" s="1"/>
      <c r="C57" s="1"/>
      <c r="D57" s="1"/>
      <c r="E57" s="1"/>
      <c r="F57" s="1"/>
    </row>
    <row r="58" spans="1:9" s="9" customFormat="1" ht="17.100000000000001" customHeight="1" x14ac:dyDescent="0.15">
      <c r="A58" s="1"/>
      <c r="B58" s="1"/>
      <c r="C58" s="1"/>
      <c r="D58" s="1"/>
      <c r="E58" s="1"/>
      <c r="F58" s="1"/>
    </row>
    <row r="59" spans="1:9" s="9" customFormat="1" ht="17.100000000000001" customHeight="1" x14ac:dyDescent="0.15">
      <c r="A59" s="1"/>
      <c r="B59" s="1"/>
      <c r="C59" s="1"/>
      <c r="D59" s="1"/>
      <c r="E59" s="1"/>
      <c r="F59" s="1"/>
    </row>
    <row r="60" spans="1:9" s="9" customFormat="1" ht="9.9499999999999993" customHeight="1" x14ac:dyDescent="0.15">
      <c r="A60" s="1"/>
      <c r="B60" s="1"/>
      <c r="C60" s="1"/>
      <c r="D60" s="1"/>
      <c r="E60" s="1"/>
      <c r="F60" s="1"/>
    </row>
    <row r="61" spans="1:9" s="15" customFormat="1" ht="17.100000000000001" customHeight="1" x14ac:dyDescent="0.15">
      <c r="A61" s="1"/>
      <c r="B61" s="1"/>
      <c r="C61" s="1"/>
      <c r="D61" s="1"/>
      <c r="E61" s="1"/>
      <c r="F61" s="1"/>
    </row>
    <row r="62" spans="1:9" s="9" customFormat="1" ht="17.100000000000001" customHeight="1" x14ac:dyDescent="0.15">
      <c r="A62" s="1"/>
      <c r="B62" s="1"/>
      <c r="C62" s="1"/>
      <c r="D62" s="1"/>
      <c r="E62" s="1"/>
      <c r="F62" s="1"/>
    </row>
    <row r="63" spans="1:9" s="9" customFormat="1" ht="17.100000000000001" customHeight="1" x14ac:dyDescent="0.15">
      <c r="A63" s="1"/>
      <c r="B63" s="1"/>
      <c r="C63" s="1"/>
      <c r="D63" s="1"/>
      <c r="E63" s="1"/>
      <c r="F63" s="1"/>
    </row>
    <row r="64" spans="1:9" s="9" customFormat="1" ht="9.9499999999999993" customHeight="1" x14ac:dyDescent="0.15">
      <c r="A64" s="1"/>
      <c r="B64" s="1"/>
      <c r="C64" s="1"/>
      <c r="D64" s="1"/>
      <c r="E64" s="1"/>
      <c r="F64" s="1"/>
    </row>
    <row r="65" spans="1:6" s="15" customFormat="1" ht="17.100000000000001" customHeight="1" x14ac:dyDescent="0.15">
      <c r="A65" s="1"/>
      <c r="B65" s="1"/>
      <c r="C65" s="1"/>
      <c r="D65" s="1"/>
      <c r="E65" s="1"/>
      <c r="F65" s="1"/>
    </row>
    <row r="66" spans="1:6" s="9" customFormat="1" ht="17.100000000000001" customHeight="1" x14ac:dyDescent="0.15">
      <c r="A66" s="1"/>
      <c r="B66" s="1"/>
      <c r="C66" s="1"/>
      <c r="D66" s="1"/>
      <c r="E66" s="1"/>
      <c r="F66" s="1"/>
    </row>
    <row r="67" spans="1:6" s="9" customFormat="1" ht="9.9499999999999993" customHeight="1" x14ac:dyDescent="0.15">
      <c r="A67" s="1"/>
      <c r="B67" s="1"/>
      <c r="C67" s="1"/>
      <c r="D67" s="1"/>
      <c r="E67" s="1"/>
      <c r="F67" s="1"/>
    </row>
    <row r="68" spans="1:6" s="15" customFormat="1" ht="17.100000000000001" customHeight="1" x14ac:dyDescent="0.15">
      <c r="A68" s="1"/>
      <c r="B68" s="1"/>
      <c r="C68" s="1"/>
      <c r="D68" s="1"/>
      <c r="E68" s="1"/>
      <c r="F68" s="1"/>
    </row>
    <row r="69" spans="1:6" s="9" customFormat="1" ht="17.100000000000001" customHeight="1" x14ac:dyDescent="0.15">
      <c r="A69" s="1"/>
      <c r="B69" s="1"/>
      <c r="C69" s="1"/>
      <c r="D69" s="1"/>
      <c r="E69" s="1"/>
      <c r="F69" s="1"/>
    </row>
    <row r="70" spans="1:6" s="9" customFormat="1" ht="17.100000000000001" customHeight="1" x14ac:dyDescent="0.15">
      <c r="A70" s="1"/>
      <c r="B70" s="1"/>
      <c r="C70" s="1"/>
      <c r="D70" s="1"/>
      <c r="E70" s="1"/>
      <c r="F70" s="1"/>
    </row>
    <row r="71" spans="1:6" s="9" customFormat="1" ht="9.9499999999999993" customHeight="1" x14ac:dyDescent="0.15">
      <c r="A71" s="1"/>
      <c r="B71" s="1"/>
      <c r="C71" s="1"/>
      <c r="D71" s="1"/>
      <c r="E71" s="1"/>
      <c r="F71" s="1"/>
    </row>
    <row r="72" spans="1:6" s="15" customFormat="1" ht="17.100000000000001" customHeight="1" x14ac:dyDescent="0.15">
      <c r="A72" s="1"/>
      <c r="B72" s="1"/>
      <c r="C72" s="1"/>
      <c r="D72" s="1"/>
      <c r="E72" s="1"/>
      <c r="F72" s="1"/>
    </row>
    <row r="73" spans="1:6" s="9" customFormat="1" ht="17.100000000000001" customHeight="1" x14ac:dyDescent="0.15">
      <c r="A73" s="1"/>
      <c r="B73" s="1"/>
      <c r="C73" s="1"/>
      <c r="D73" s="1"/>
      <c r="E73" s="1"/>
      <c r="F73" s="1"/>
    </row>
    <row r="74" spans="1:6" s="9" customFormat="1" ht="9.9499999999999993" customHeight="1" x14ac:dyDescent="0.15">
      <c r="A74" s="1"/>
      <c r="B74" s="1"/>
      <c r="C74" s="1"/>
      <c r="D74" s="1"/>
      <c r="E74" s="1"/>
      <c r="F74" s="1"/>
    </row>
    <row r="75" spans="1:6" s="15" customFormat="1" ht="17.100000000000001" customHeight="1" x14ac:dyDescent="0.15">
      <c r="A75" s="1"/>
      <c r="B75" s="1"/>
      <c r="C75" s="1"/>
      <c r="D75" s="1"/>
      <c r="E75" s="1"/>
      <c r="F75" s="1"/>
    </row>
    <row r="76" spans="1:6" s="9" customFormat="1" ht="17.100000000000001" customHeight="1" x14ac:dyDescent="0.15">
      <c r="A76" s="1"/>
      <c r="B76" s="1"/>
      <c r="C76" s="1"/>
      <c r="D76" s="1"/>
      <c r="E76" s="1"/>
      <c r="F76" s="1"/>
    </row>
    <row r="77" spans="1:6" s="9" customFormat="1" ht="17.100000000000001" customHeight="1" x14ac:dyDescent="0.15">
      <c r="A77" s="1"/>
      <c r="B77" s="1"/>
      <c r="C77" s="1"/>
      <c r="D77" s="1"/>
      <c r="E77" s="1"/>
      <c r="F77" s="1"/>
    </row>
    <row r="78" spans="1:6" s="9" customFormat="1" ht="17.100000000000001" customHeight="1" x14ac:dyDescent="0.15">
      <c r="A78" s="1"/>
      <c r="B78" s="1"/>
      <c r="C78" s="1"/>
      <c r="D78" s="1"/>
      <c r="E78" s="1"/>
      <c r="F78" s="1"/>
    </row>
    <row r="79" spans="1:6" s="9" customFormat="1" ht="17.100000000000001" customHeight="1" x14ac:dyDescent="0.15">
      <c r="A79" s="1"/>
      <c r="B79" s="1"/>
      <c r="C79" s="1"/>
      <c r="D79" s="1"/>
      <c r="E79" s="1"/>
      <c r="F79" s="1"/>
    </row>
    <row r="80" spans="1:6" s="9" customFormat="1" ht="17.100000000000001" customHeight="1" x14ac:dyDescent="0.15">
      <c r="A80" s="1"/>
      <c r="B80" s="1"/>
      <c r="C80" s="1"/>
      <c r="D80" s="1"/>
      <c r="E80" s="1"/>
      <c r="F80" s="1"/>
    </row>
    <row r="81" spans="1:6" s="9" customFormat="1" ht="17.100000000000001" customHeight="1" x14ac:dyDescent="0.15">
      <c r="A81" s="1"/>
      <c r="B81" s="1"/>
      <c r="C81" s="1"/>
      <c r="D81" s="1"/>
      <c r="E81" s="1"/>
      <c r="F81" s="1"/>
    </row>
    <row r="82" spans="1:6" s="9" customFormat="1" ht="9.9499999999999993" customHeight="1" x14ac:dyDescent="0.15">
      <c r="A82" s="1"/>
      <c r="B82" s="1"/>
      <c r="C82" s="1"/>
      <c r="D82" s="1"/>
      <c r="E82" s="1"/>
      <c r="F82" s="1"/>
    </row>
    <row r="83" spans="1:6" s="9" customFormat="1" ht="17.100000000000001" customHeight="1" x14ac:dyDescent="0.15">
      <c r="A83" s="1"/>
      <c r="B83" s="1"/>
      <c r="C83" s="1"/>
      <c r="D83" s="1"/>
      <c r="E83" s="1"/>
      <c r="F83" s="1"/>
    </row>
    <row r="84" spans="1:6" s="9" customFormat="1" ht="17.100000000000001" customHeight="1" x14ac:dyDescent="0.15">
      <c r="A84" s="1"/>
      <c r="B84" s="1"/>
      <c r="C84" s="1"/>
      <c r="D84" s="1"/>
      <c r="E84" s="1"/>
      <c r="F84" s="1"/>
    </row>
    <row r="85" spans="1:6" s="9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35"/>
      <c r="F87" s="36"/>
    </row>
  </sheetData>
  <mergeCells count="12">
    <mergeCell ref="G5:G6"/>
    <mergeCell ref="G18:G19"/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</mergeCells>
  <phoneticPr fontId="1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/>
  </sheetViews>
  <sheetFormatPr defaultRowHeight="13.5" x14ac:dyDescent="0.15"/>
  <cols>
    <col min="1" max="1" width="3.75" style="7" bestFit="1" customWidth="1"/>
    <col min="2" max="2" width="21.875" style="7" bestFit="1" customWidth="1"/>
    <col min="3" max="6" width="15.875" style="7" customWidth="1"/>
    <col min="7" max="7" width="1" style="7" customWidth="1"/>
    <col min="8" max="8" width="11.625" style="7" bestFit="1" customWidth="1"/>
    <col min="9" max="10" width="9" style="7"/>
    <col min="11" max="11" width="19.125" style="7" customWidth="1"/>
    <col min="12" max="16384" width="9" style="7"/>
  </cols>
  <sheetData>
    <row r="1" spans="1:11" ht="17.25" x14ac:dyDescent="0.15">
      <c r="A1" s="8" t="s">
        <v>80</v>
      </c>
      <c r="B1" s="8"/>
      <c r="C1" s="8"/>
      <c r="D1" s="8"/>
      <c r="E1" s="8"/>
      <c r="F1" s="8"/>
      <c r="G1" s="8"/>
      <c r="H1" s="5"/>
      <c r="J1" s="13"/>
      <c r="K1" s="13"/>
    </row>
    <row r="2" spans="1:11" s="31" customFormat="1" ht="14.25" x14ac:dyDescent="0.15">
      <c r="A2" s="65" t="s">
        <v>44</v>
      </c>
      <c r="B2" s="65"/>
      <c r="C2" s="65"/>
      <c r="D2" s="65"/>
      <c r="E2" s="65"/>
      <c r="F2" s="32"/>
      <c r="G2" s="32"/>
    </row>
    <row r="3" spans="1:11" ht="15.95" customHeight="1" thickBot="1" x14ac:dyDescent="0.2">
      <c r="A3" s="30" t="s">
        <v>17</v>
      </c>
      <c r="B3" s="66"/>
      <c r="C3" s="66"/>
      <c r="D3" s="66"/>
      <c r="E3" s="66"/>
      <c r="F3" s="20"/>
      <c r="G3" s="34"/>
    </row>
    <row r="4" spans="1:11" s="9" customFormat="1" ht="15.75" customHeight="1" thickTop="1" x14ac:dyDescent="0.15">
      <c r="A4" s="166" t="s">
        <v>0</v>
      </c>
      <c r="B4" s="155"/>
      <c r="C4" s="157" t="s">
        <v>78</v>
      </c>
      <c r="D4" s="158"/>
      <c r="E4" s="158"/>
      <c r="F4" s="58" t="s">
        <v>79</v>
      </c>
      <c r="G4" s="67"/>
      <c r="H4" s="33"/>
    </row>
    <row r="5" spans="1:11" s="9" customFormat="1" ht="15.75" customHeight="1" x14ac:dyDescent="0.15">
      <c r="A5" s="167"/>
      <c r="B5" s="156"/>
      <c r="C5" s="24" t="s">
        <v>8</v>
      </c>
      <c r="D5" s="11" t="s">
        <v>31</v>
      </c>
      <c r="E5" s="11" t="s">
        <v>32</v>
      </c>
      <c r="F5" s="73" t="s">
        <v>33</v>
      </c>
      <c r="G5" s="19"/>
      <c r="H5" s="22"/>
    </row>
    <row r="6" spans="1:11" s="40" customFormat="1" ht="15" customHeight="1" x14ac:dyDescent="0.15">
      <c r="A6" s="173" t="s">
        <v>10</v>
      </c>
      <c r="B6" s="174"/>
      <c r="C6" s="128">
        <v>46772021000</v>
      </c>
      <c r="D6" s="128">
        <v>45457064309</v>
      </c>
      <c r="E6" s="114">
        <v>-1314956691</v>
      </c>
      <c r="F6" s="128">
        <v>46768742000</v>
      </c>
      <c r="G6" s="68"/>
      <c r="H6" s="76"/>
    </row>
    <row r="7" spans="1:11" s="40" customFormat="1" ht="7.5" customHeight="1" x14ac:dyDescent="0.15">
      <c r="A7" s="74"/>
      <c r="B7" s="75"/>
      <c r="C7" s="119"/>
      <c r="D7" s="119"/>
      <c r="E7" s="129"/>
      <c r="F7" s="130"/>
      <c r="G7" s="68"/>
      <c r="H7" s="77"/>
    </row>
    <row r="8" spans="1:11" s="15" customFormat="1" ht="15" customHeight="1" x14ac:dyDescent="0.15">
      <c r="A8" s="165" t="s">
        <v>50</v>
      </c>
      <c r="B8" s="164"/>
      <c r="C8" s="110">
        <v>9123008000</v>
      </c>
      <c r="D8" s="110">
        <v>9405816479</v>
      </c>
      <c r="E8" s="110">
        <v>282808479</v>
      </c>
      <c r="F8" s="125">
        <v>9161767000</v>
      </c>
      <c r="G8" s="69"/>
      <c r="H8" s="63"/>
    </row>
    <row r="9" spans="1:11" s="9" customFormat="1" ht="15" customHeight="1" x14ac:dyDescent="0.15">
      <c r="A9" s="12"/>
      <c r="B9" s="27" t="s">
        <v>50</v>
      </c>
      <c r="C9" s="113">
        <v>9123008000</v>
      </c>
      <c r="D9" s="113">
        <v>9405816479</v>
      </c>
      <c r="E9" s="112">
        <v>282808479</v>
      </c>
      <c r="F9" s="113">
        <v>9161767000</v>
      </c>
      <c r="G9" s="70"/>
      <c r="H9" s="17"/>
      <c r="I9" s="78"/>
      <c r="J9" s="78"/>
      <c r="K9" s="78"/>
    </row>
    <row r="10" spans="1:11" s="9" customFormat="1" ht="7.5" customHeight="1" x14ac:dyDescent="0.15">
      <c r="A10" s="12"/>
      <c r="B10" s="27"/>
      <c r="C10" s="113"/>
      <c r="D10" s="113"/>
      <c r="E10" s="112"/>
      <c r="F10" s="123"/>
      <c r="G10" s="70"/>
      <c r="H10" s="22"/>
    </row>
    <row r="11" spans="1:11" s="15" customFormat="1" ht="15" customHeight="1" x14ac:dyDescent="0.15">
      <c r="A11" s="165" t="s">
        <v>11</v>
      </c>
      <c r="B11" s="164"/>
      <c r="C11" s="114">
        <v>1000</v>
      </c>
      <c r="D11" s="114">
        <v>8100</v>
      </c>
      <c r="E11" s="114">
        <v>7100</v>
      </c>
      <c r="F11" s="110">
        <v>1000</v>
      </c>
      <c r="G11" s="71"/>
      <c r="H11" s="63"/>
    </row>
    <row r="12" spans="1:11" s="9" customFormat="1" ht="15" customHeight="1" x14ac:dyDescent="0.15">
      <c r="A12" s="12"/>
      <c r="B12" s="27" t="s">
        <v>35</v>
      </c>
      <c r="C12" s="113">
        <v>1000</v>
      </c>
      <c r="D12" s="112">
        <v>8100</v>
      </c>
      <c r="E12" s="112">
        <v>7100</v>
      </c>
      <c r="F12" s="123">
        <v>1000</v>
      </c>
      <c r="G12" s="70"/>
      <c r="H12" s="22"/>
    </row>
    <row r="13" spans="1:11" s="9" customFormat="1" ht="7.5" customHeight="1" x14ac:dyDescent="0.15">
      <c r="A13" s="12"/>
      <c r="B13" s="27"/>
      <c r="C13" s="113"/>
      <c r="D13" s="113"/>
      <c r="E13" s="112"/>
      <c r="F13" s="123"/>
      <c r="G13" s="70"/>
      <c r="H13" s="22"/>
    </row>
    <row r="14" spans="1:11" s="15" customFormat="1" ht="15" customHeight="1" x14ac:dyDescent="0.15">
      <c r="A14" s="165" t="s">
        <v>12</v>
      </c>
      <c r="B14" s="164"/>
      <c r="C14" s="114">
        <v>10368829000</v>
      </c>
      <c r="D14" s="114">
        <v>10031303140</v>
      </c>
      <c r="E14" s="114">
        <v>-337525860</v>
      </c>
      <c r="F14" s="110">
        <v>10655726000</v>
      </c>
      <c r="G14" s="71"/>
      <c r="H14" s="63"/>
    </row>
    <row r="15" spans="1:11" s="9" customFormat="1" ht="15" customHeight="1" x14ac:dyDescent="0.15">
      <c r="A15" s="12"/>
      <c r="B15" s="27" t="s">
        <v>36</v>
      </c>
      <c r="C15" s="113">
        <v>7513551000</v>
      </c>
      <c r="D15" s="113">
        <v>7332983652</v>
      </c>
      <c r="E15" s="112">
        <v>-180567348</v>
      </c>
      <c r="F15" s="113">
        <v>7776172000</v>
      </c>
      <c r="G15" s="70"/>
      <c r="H15" s="22"/>
    </row>
    <row r="16" spans="1:11" s="9" customFormat="1" ht="15" customHeight="1" x14ac:dyDescent="0.15">
      <c r="A16" s="12"/>
      <c r="B16" s="27" t="s">
        <v>37</v>
      </c>
      <c r="C16" s="113">
        <v>2855278000</v>
      </c>
      <c r="D16" s="113">
        <v>2698319488</v>
      </c>
      <c r="E16" s="112">
        <v>-156958512</v>
      </c>
      <c r="F16" s="113">
        <v>2879554000</v>
      </c>
      <c r="G16" s="70"/>
      <c r="H16" s="22"/>
    </row>
    <row r="17" spans="1:8" s="9" customFormat="1" ht="7.5" customHeight="1" x14ac:dyDescent="0.15">
      <c r="A17" s="12"/>
      <c r="B17" s="27"/>
      <c r="C17" s="113"/>
      <c r="D17" s="113"/>
      <c r="E17" s="112"/>
      <c r="F17" s="123"/>
      <c r="G17" s="70"/>
      <c r="H17" s="22"/>
    </row>
    <row r="18" spans="1:8" s="15" customFormat="1" ht="15" customHeight="1" x14ac:dyDescent="0.15">
      <c r="A18" s="165" t="s">
        <v>51</v>
      </c>
      <c r="B18" s="164"/>
      <c r="C18" s="110">
        <v>11693651000</v>
      </c>
      <c r="D18" s="110">
        <v>10882987000</v>
      </c>
      <c r="E18" s="114">
        <v>-810664000</v>
      </c>
      <c r="F18" s="110">
        <v>12062283000</v>
      </c>
      <c r="G18" s="71"/>
      <c r="H18" s="63"/>
    </row>
    <row r="19" spans="1:8" s="9" customFormat="1" ht="15" customHeight="1" x14ac:dyDescent="0.15">
      <c r="A19" s="12"/>
      <c r="B19" s="27" t="s">
        <v>51</v>
      </c>
      <c r="C19" s="113">
        <v>11693651000</v>
      </c>
      <c r="D19" s="113">
        <v>10882987000</v>
      </c>
      <c r="E19" s="112">
        <v>-810664000</v>
      </c>
      <c r="F19" s="113">
        <v>12062283000</v>
      </c>
      <c r="G19" s="70"/>
      <c r="H19" s="22"/>
    </row>
    <row r="20" spans="1:8" s="9" customFormat="1" ht="7.5" customHeight="1" x14ac:dyDescent="0.15">
      <c r="A20" s="12"/>
      <c r="B20" s="27"/>
      <c r="C20" s="113"/>
      <c r="D20" s="113"/>
      <c r="E20" s="112"/>
      <c r="F20" s="123"/>
      <c r="G20" s="70"/>
      <c r="H20" s="22"/>
    </row>
    <row r="21" spans="1:8" s="15" customFormat="1" ht="15" customHeight="1" x14ac:dyDescent="0.15">
      <c r="A21" s="165" t="s">
        <v>13</v>
      </c>
      <c r="B21" s="164"/>
      <c r="C21" s="114">
        <v>6476464000</v>
      </c>
      <c r="D21" s="114">
        <v>6034315418</v>
      </c>
      <c r="E21" s="114">
        <v>-442148582</v>
      </c>
      <c r="F21" s="110">
        <v>6675390000</v>
      </c>
      <c r="G21" s="71"/>
      <c r="H21" s="63"/>
    </row>
    <row r="22" spans="1:8" s="9" customFormat="1" ht="15" customHeight="1" x14ac:dyDescent="0.15">
      <c r="A22" s="12"/>
      <c r="B22" s="27" t="s">
        <v>52</v>
      </c>
      <c r="C22" s="113">
        <v>6157763000</v>
      </c>
      <c r="D22" s="113">
        <v>5740447000</v>
      </c>
      <c r="E22" s="112">
        <v>-417316000</v>
      </c>
      <c r="F22" s="113">
        <v>6368352000</v>
      </c>
      <c r="G22" s="70"/>
      <c r="H22" s="22"/>
    </row>
    <row r="23" spans="1:8" s="9" customFormat="1" ht="15" customHeight="1" x14ac:dyDescent="0.15">
      <c r="A23" s="12"/>
      <c r="B23" s="27" t="s">
        <v>53</v>
      </c>
      <c r="C23" s="113">
        <v>1000</v>
      </c>
      <c r="D23" s="131">
        <v>0</v>
      </c>
      <c r="E23" s="112">
        <v>-1000</v>
      </c>
      <c r="F23" s="113">
        <v>1000</v>
      </c>
      <c r="G23" s="70"/>
      <c r="H23" s="22"/>
    </row>
    <row r="24" spans="1:8" s="9" customFormat="1" ht="15" customHeight="1" x14ac:dyDescent="0.15">
      <c r="A24" s="12"/>
      <c r="B24" s="27" t="s">
        <v>38</v>
      </c>
      <c r="C24" s="113">
        <v>318700000</v>
      </c>
      <c r="D24" s="113">
        <v>293868418</v>
      </c>
      <c r="E24" s="112">
        <v>-24831582</v>
      </c>
      <c r="F24" s="113">
        <v>307037000</v>
      </c>
      <c r="G24" s="70"/>
      <c r="H24" s="22"/>
    </row>
    <row r="25" spans="1:8" s="9" customFormat="1" ht="7.5" customHeight="1" x14ac:dyDescent="0.15">
      <c r="A25" s="12"/>
      <c r="B25" s="27"/>
      <c r="C25" s="113"/>
      <c r="D25" s="113"/>
      <c r="E25" s="112"/>
      <c r="F25" s="123"/>
      <c r="G25" s="70"/>
      <c r="H25" s="22"/>
    </row>
    <row r="26" spans="1:8" s="9" customFormat="1" ht="15" customHeight="1" x14ac:dyDescent="0.15">
      <c r="A26" s="165" t="s">
        <v>14</v>
      </c>
      <c r="B26" s="164"/>
      <c r="C26" s="110">
        <v>1624000</v>
      </c>
      <c r="D26" s="110">
        <v>3190269</v>
      </c>
      <c r="E26" s="110">
        <v>1566269</v>
      </c>
      <c r="F26" s="110">
        <v>3034000</v>
      </c>
      <c r="G26" s="71"/>
      <c r="H26" s="22"/>
    </row>
    <row r="27" spans="1:8" s="9" customFormat="1" ht="15" customHeight="1" x14ac:dyDescent="0.15">
      <c r="A27" s="12"/>
      <c r="B27" s="27" t="s">
        <v>39</v>
      </c>
      <c r="C27" s="113">
        <v>1624000</v>
      </c>
      <c r="D27" s="113">
        <v>3190269</v>
      </c>
      <c r="E27" s="112">
        <v>1566269</v>
      </c>
      <c r="F27" s="113">
        <v>3034000</v>
      </c>
      <c r="G27" s="70"/>
      <c r="H27" s="22"/>
    </row>
    <row r="28" spans="1:8" s="9" customFormat="1" ht="7.5" customHeight="1" x14ac:dyDescent="0.15">
      <c r="A28" s="12"/>
      <c r="B28" s="27"/>
      <c r="C28" s="113"/>
      <c r="D28" s="113"/>
      <c r="E28" s="112"/>
      <c r="F28" s="123"/>
      <c r="G28" s="70"/>
      <c r="H28" s="22"/>
    </row>
    <row r="29" spans="1:8" s="15" customFormat="1" ht="15" customHeight="1" x14ac:dyDescent="0.15">
      <c r="A29" s="165" t="s">
        <v>15</v>
      </c>
      <c r="B29" s="164"/>
      <c r="C29" s="110">
        <v>1000</v>
      </c>
      <c r="D29" s="132">
        <v>0</v>
      </c>
      <c r="E29" s="114">
        <v>-1000</v>
      </c>
      <c r="F29" s="110">
        <v>1000</v>
      </c>
      <c r="G29" s="71"/>
      <c r="H29" s="63"/>
    </row>
    <row r="30" spans="1:8" s="9" customFormat="1" ht="15" customHeight="1" x14ac:dyDescent="0.15">
      <c r="A30" s="12"/>
      <c r="B30" s="27" t="s">
        <v>15</v>
      </c>
      <c r="C30" s="113">
        <v>1000</v>
      </c>
      <c r="D30" s="131">
        <v>0</v>
      </c>
      <c r="E30" s="112">
        <v>-1000</v>
      </c>
      <c r="F30" s="123">
        <v>1000</v>
      </c>
      <c r="G30" s="70"/>
      <c r="H30" s="22"/>
    </row>
    <row r="31" spans="1:8" s="9" customFormat="1" ht="7.5" customHeight="1" x14ac:dyDescent="0.15">
      <c r="A31" s="12"/>
      <c r="B31" s="27"/>
      <c r="C31" s="113"/>
      <c r="D31" s="113"/>
      <c r="E31" s="112"/>
      <c r="F31" s="123"/>
      <c r="G31" s="70"/>
      <c r="H31" s="22"/>
    </row>
    <row r="32" spans="1:8" s="15" customFormat="1" ht="15" customHeight="1" x14ac:dyDescent="0.15">
      <c r="A32" s="165" t="s">
        <v>3</v>
      </c>
      <c r="B32" s="164"/>
      <c r="C32" s="114">
        <v>7555893000</v>
      </c>
      <c r="D32" s="114">
        <v>7555011400</v>
      </c>
      <c r="E32" s="114">
        <v>-881600</v>
      </c>
      <c r="F32" s="110">
        <v>8166535000</v>
      </c>
      <c r="G32" s="71"/>
      <c r="H32" s="63"/>
    </row>
    <row r="33" spans="1:8" s="9" customFormat="1" ht="15" customHeight="1" x14ac:dyDescent="0.15">
      <c r="A33" s="12"/>
      <c r="B33" s="27" t="s">
        <v>4</v>
      </c>
      <c r="C33" s="113">
        <v>6927782000</v>
      </c>
      <c r="D33" s="113">
        <v>6926900400</v>
      </c>
      <c r="E33" s="112">
        <v>-881600</v>
      </c>
      <c r="F33" s="113">
        <v>7242282000</v>
      </c>
      <c r="G33" s="70"/>
      <c r="H33" s="22"/>
    </row>
    <row r="34" spans="1:8" s="9" customFormat="1" ht="15" customHeight="1" x14ac:dyDescent="0.15">
      <c r="A34" s="12"/>
      <c r="B34" s="27" t="s">
        <v>40</v>
      </c>
      <c r="C34" s="113">
        <v>628111000</v>
      </c>
      <c r="D34" s="113">
        <v>628111000</v>
      </c>
      <c r="E34" s="131">
        <v>0</v>
      </c>
      <c r="F34" s="113">
        <v>924253000</v>
      </c>
      <c r="G34" s="70"/>
      <c r="H34" s="22"/>
    </row>
    <row r="35" spans="1:8" s="9" customFormat="1" ht="7.5" customHeight="1" x14ac:dyDescent="0.15">
      <c r="A35" s="12"/>
      <c r="B35" s="27"/>
      <c r="C35" s="113"/>
      <c r="D35" s="113"/>
      <c r="E35" s="112"/>
      <c r="F35" s="123"/>
      <c r="G35" s="70"/>
      <c r="H35" s="22"/>
    </row>
    <row r="36" spans="1:8" s="9" customFormat="1" ht="15" customHeight="1" x14ac:dyDescent="0.15">
      <c r="A36" s="165" t="s">
        <v>6</v>
      </c>
      <c r="B36" s="164"/>
      <c r="C36" s="110">
        <v>1518920000</v>
      </c>
      <c r="D36" s="110">
        <v>1518920209</v>
      </c>
      <c r="E36" s="110">
        <v>209</v>
      </c>
      <c r="F36" s="110">
        <v>14102000</v>
      </c>
      <c r="G36" s="71"/>
      <c r="H36" s="22"/>
    </row>
    <row r="37" spans="1:8" s="9" customFormat="1" ht="15" customHeight="1" x14ac:dyDescent="0.15">
      <c r="A37" s="12"/>
      <c r="B37" s="27" t="s">
        <v>6</v>
      </c>
      <c r="C37" s="113">
        <v>1518920000</v>
      </c>
      <c r="D37" s="113">
        <v>1518920209</v>
      </c>
      <c r="E37" s="112">
        <v>209</v>
      </c>
      <c r="F37" s="113">
        <v>14102000</v>
      </c>
      <c r="G37" s="70"/>
      <c r="H37" s="22"/>
    </row>
    <row r="38" spans="1:8" s="9" customFormat="1" ht="7.5" customHeight="1" x14ac:dyDescent="0.15">
      <c r="A38" s="12"/>
      <c r="B38" s="27"/>
      <c r="C38" s="113"/>
      <c r="D38" s="113"/>
      <c r="E38" s="112"/>
      <c r="F38" s="123"/>
      <c r="G38" s="70"/>
      <c r="H38" s="22"/>
    </row>
    <row r="39" spans="1:8" s="15" customFormat="1" ht="15" customHeight="1" x14ac:dyDescent="0.15">
      <c r="A39" s="165" t="s">
        <v>16</v>
      </c>
      <c r="B39" s="164"/>
      <c r="C39" s="114">
        <v>33630000</v>
      </c>
      <c r="D39" s="114">
        <v>25512294</v>
      </c>
      <c r="E39" s="114">
        <v>-8117706</v>
      </c>
      <c r="F39" s="110">
        <v>29903000</v>
      </c>
      <c r="G39" s="71"/>
      <c r="H39" s="63"/>
    </row>
    <row r="40" spans="1:8" s="9" customFormat="1" ht="15" customHeight="1" x14ac:dyDescent="0.15">
      <c r="A40" s="12"/>
      <c r="B40" s="27" t="s">
        <v>41</v>
      </c>
      <c r="C40" s="113">
        <v>3000</v>
      </c>
      <c r="D40" s="113">
        <v>62200</v>
      </c>
      <c r="E40" s="112">
        <v>59200</v>
      </c>
      <c r="F40" s="113">
        <v>3000</v>
      </c>
      <c r="G40" s="70"/>
      <c r="H40" s="22"/>
    </row>
    <row r="41" spans="1:8" s="9" customFormat="1" ht="15" customHeight="1" x14ac:dyDescent="0.15">
      <c r="A41" s="12"/>
      <c r="B41" s="27" t="s">
        <v>45</v>
      </c>
      <c r="C41" s="113">
        <v>1000</v>
      </c>
      <c r="D41" s="131">
        <v>0</v>
      </c>
      <c r="E41" s="112">
        <v>-1000</v>
      </c>
      <c r="F41" s="113">
        <v>1000</v>
      </c>
      <c r="G41" s="70"/>
      <c r="H41" s="22"/>
    </row>
    <row r="42" spans="1:8" s="42" customFormat="1" ht="15" customHeight="1" x14ac:dyDescent="0.15">
      <c r="A42" s="88"/>
      <c r="B42" s="45" t="s">
        <v>42</v>
      </c>
      <c r="C42" s="133">
        <v>33626000</v>
      </c>
      <c r="D42" s="133">
        <v>25450094</v>
      </c>
      <c r="E42" s="134">
        <v>-8175906</v>
      </c>
      <c r="F42" s="133">
        <v>29899000</v>
      </c>
      <c r="G42" s="79"/>
      <c r="H42" s="41"/>
    </row>
    <row r="43" spans="1:8" s="9" customFormat="1" x14ac:dyDescent="0.15">
      <c r="A43" s="30" t="s">
        <v>74</v>
      </c>
      <c r="B43" s="61"/>
      <c r="C43" s="21"/>
      <c r="D43" s="21"/>
      <c r="E43" s="21"/>
      <c r="F43" s="21"/>
      <c r="G43" s="80"/>
      <c r="H43" s="22"/>
    </row>
    <row r="44" spans="1:8" x14ac:dyDescent="0.15">
      <c r="A44" s="14"/>
      <c r="B44" s="14"/>
      <c r="C44" s="14"/>
      <c r="D44" s="14"/>
      <c r="E44" s="14"/>
      <c r="F44" s="14"/>
    </row>
  </sheetData>
  <mergeCells count="13">
    <mergeCell ref="A36:B36"/>
    <mergeCell ref="A29:B29"/>
    <mergeCell ref="A18:B18"/>
    <mergeCell ref="A39:B39"/>
    <mergeCell ref="A4:B5"/>
    <mergeCell ref="C4:E4"/>
    <mergeCell ref="A6:B6"/>
    <mergeCell ref="A11:B11"/>
    <mergeCell ref="A8:B8"/>
    <mergeCell ref="A14:B14"/>
    <mergeCell ref="A21:B21"/>
    <mergeCell ref="A32:B32"/>
    <mergeCell ref="A26:B26"/>
  </mergeCells>
  <phoneticPr fontI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I6" sqref="I6"/>
    </sheetView>
  </sheetViews>
  <sheetFormatPr defaultRowHeight="13.5" x14ac:dyDescent="0.15"/>
  <cols>
    <col min="1" max="1" width="3.75" style="7" bestFit="1" customWidth="1"/>
    <col min="2" max="2" width="21.875" style="7" bestFit="1" customWidth="1"/>
    <col min="3" max="6" width="15.875" style="7" customWidth="1"/>
    <col min="7" max="7" width="1" style="7" customWidth="1"/>
    <col min="8" max="8" width="11.625" style="7" bestFit="1" customWidth="1"/>
    <col min="9" max="10" width="9" style="7"/>
    <col min="11" max="11" width="19.125" style="7" customWidth="1"/>
    <col min="12" max="16384" width="9" style="7"/>
  </cols>
  <sheetData>
    <row r="1" spans="1:11" ht="17.25" x14ac:dyDescent="0.15">
      <c r="A1" s="8" t="s">
        <v>81</v>
      </c>
      <c r="B1" s="8"/>
      <c r="C1" s="8"/>
      <c r="D1" s="8"/>
      <c r="E1" s="8"/>
      <c r="F1" s="8"/>
      <c r="G1" s="8"/>
      <c r="H1" s="5"/>
      <c r="J1" s="13"/>
      <c r="K1" s="13"/>
    </row>
    <row r="2" spans="1:11" s="31" customFormat="1" ht="14.25" x14ac:dyDescent="0.15">
      <c r="A2" s="65" t="s">
        <v>46</v>
      </c>
      <c r="B2" s="65"/>
      <c r="C2" s="65"/>
      <c r="D2" s="65"/>
      <c r="E2" s="65"/>
      <c r="F2" s="32"/>
      <c r="G2" s="32"/>
    </row>
    <row r="3" spans="1:11" ht="15.95" customHeight="1" thickBot="1" x14ac:dyDescent="0.2">
      <c r="A3" s="30" t="s">
        <v>17</v>
      </c>
      <c r="B3" s="72"/>
      <c r="C3" s="72"/>
      <c r="D3" s="72"/>
      <c r="E3" s="72"/>
      <c r="F3" s="28"/>
      <c r="G3" s="34"/>
    </row>
    <row r="4" spans="1:11" ht="17.25" customHeight="1" thickTop="1" x14ac:dyDescent="0.15">
      <c r="A4" s="166" t="s">
        <v>0</v>
      </c>
      <c r="B4" s="155"/>
      <c r="C4" s="157" t="s">
        <v>78</v>
      </c>
      <c r="D4" s="158"/>
      <c r="E4" s="158"/>
      <c r="F4" s="58" t="s">
        <v>79</v>
      </c>
      <c r="G4" s="67"/>
      <c r="H4" s="4"/>
    </row>
    <row r="5" spans="1:11" ht="17.25" customHeight="1" x14ac:dyDescent="0.15">
      <c r="A5" s="167"/>
      <c r="B5" s="156"/>
      <c r="C5" s="24" t="s">
        <v>8</v>
      </c>
      <c r="D5" s="24" t="s">
        <v>43</v>
      </c>
      <c r="E5" s="25" t="s">
        <v>32</v>
      </c>
      <c r="F5" s="26" t="s">
        <v>33</v>
      </c>
      <c r="G5" s="19"/>
    </row>
    <row r="6" spans="1:11" s="82" customFormat="1" ht="15" customHeight="1" x14ac:dyDescent="0.15">
      <c r="A6" s="173" t="s">
        <v>10</v>
      </c>
      <c r="B6" s="174"/>
      <c r="C6" s="118">
        <v>46772021000</v>
      </c>
      <c r="D6" s="118">
        <v>43584698188</v>
      </c>
      <c r="E6" s="118">
        <v>3187322812</v>
      </c>
      <c r="F6" s="118">
        <v>46768742000</v>
      </c>
      <c r="G6" s="81"/>
      <c r="K6" s="1"/>
    </row>
    <row r="7" spans="1:11" s="82" customFormat="1" ht="7.5" customHeight="1" x14ac:dyDescent="0.15">
      <c r="A7" s="74"/>
      <c r="B7" s="75"/>
      <c r="C7" s="119"/>
      <c r="D7" s="119"/>
      <c r="E7" s="119"/>
      <c r="F7" s="119"/>
      <c r="G7" s="81"/>
      <c r="H7" s="77"/>
    </row>
    <row r="8" spans="1:11" ht="15" customHeight="1" x14ac:dyDescent="0.15">
      <c r="A8" s="163" t="s">
        <v>18</v>
      </c>
      <c r="B8" s="164"/>
      <c r="C8" s="110">
        <v>398445000</v>
      </c>
      <c r="D8" s="110">
        <v>352856639</v>
      </c>
      <c r="E8" s="110">
        <v>45588361</v>
      </c>
      <c r="F8" s="110">
        <v>481076000</v>
      </c>
      <c r="G8" s="71"/>
    </row>
    <row r="9" spans="1:11" ht="15" customHeight="1" x14ac:dyDescent="0.15">
      <c r="A9" s="38"/>
      <c r="B9" s="27" t="s">
        <v>47</v>
      </c>
      <c r="C9" s="120">
        <v>104383000</v>
      </c>
      <c r="D9" s="120">
        <v>87896886</v>
      </c>
      <c r="E9" s="113">
        <v>16486114</v>
      </c>
      <c r="F9" s="120">
        <v>108089000</v>
      </c>
      <c r="G9" s="83"/>
      <c r="H9" s="17"/>
      <c r="I9" s="17"/>
    </row>
    <row r="10" spans="1:11" ht="15" customHeight="1" x14ac:dyDescent="0.15">
      <c r="A10" s="38"/>
      <c r="B10" s="27" t="s">
        <v>54</v>
      </c>
      <c r="C10" s="113">
        <v>282607000</v>
      </c>
      <c r="D10" s="113">
        <v>255475593</v>
      </c>
      <c r="E10" s="113">
        <v>27131407</v>
      </c>
      <c r="F10" s="113">
        <v>343224000</v>
      </c>
      <c r="G10" s="47"/>
    </row>
    <row r="11" spans="1:11" ht="15" customHeight="1" x14ac:dyDescent="0.15">
      <c r="A11" s="38"/>
      <c r="B11" s="27" t="s">
        <v>55</v>
      </c>
      <c r="C11" s="113">
        <v>11455000</v>
      </c>
      <c r="D11" s="113">
        <v>9484160</v>
      </c>
      <c r="E11" s="113">
        <v>1970840</v>
      </c>
      <c r="F11" s="113">
        <v>21832000</v>
      </c>
      <c r="G11" s="47"/>
    </row>
    <row r="12" spans="1:11" ht="15" customHeight="1" x14ac:dyDescent="0.15">
      <c r="A12" s="38"/>
      <c r="B12" s="27" t="s">
        <v>77</v>
      </c>
      <c r="C12" s="111">
        <v>0</v>
      </c>
      <c r="D12" s="111">
        <v>0</v>
      </c>
      <c r="E12" s="111">
        <v>0</v>
      </c>
      <c r="F12" s="113">
        <v>7931000</v>
      </c>
      <c r="G12" s="47"/>
    </row>
    <row r="13" spans="1:11" ht="7.5" customHeight="1" x14ac:dyDescent="0.15">
      <c r="A13" s="38"/>
      <c r="B13" s="27"/>
      <c r="C13" s="113"/>
      <c r="D13" s="113"/>
      <c r="E13" s="113"/>
      <c r="F13" s="113"/>
      <c r="G13" s="47"/>
    </row>
    <row r="14" spans="1:11" ht="15" customHeight="1" x14ac:dyDescent="0.15">
      <c r="A14" s="163" t="s">
        <v>24</v>
      </c>
      <c r="B14" s="164"/>
      <c r="C14" s="110">
        <v>42075587000</v>
      </c>
      <c r="D14" s="110">
        <v>39329704009</v>
      </c>
      <c r="E14" s="110">
        <v>2745882991</v>
      </c>
      <c r="F14" s="110">
        <v>43526616000</v>
      </c>
      <c r="G14" s="71"/>
    </row>
    <row r="15" spans="1:11" ht="15" customHeight="1" x14ac:dyDescent="0.15">
      <c r="A15" s="38"/>
      <c r="B15" s="27" t="s">
        <v>56</v>
      </c>
      <c r="C15" s="113">
        <v>40441203000</v>
      </c>
      <c r="D15" s="113">
        <v>37831944565</v>
      </c>
      <c r="E15" s="113">
        <v>2609258435</v>
      </c>
      <c r="F15" s="113">
        <v>41855203000</v>
      </c>
      <c r="G15" s="47"/>
    </row>
    <row r="16" spans="1:11" ht="15" customHeight="1" x14ac:dyDescent="0.15">
      <c r="A16" s="38"/>
      <c r="B16" s="27" t="s">
        <v>57</v>
      </c>
      <c r="C16" s="113">
        <v>1634384000</v>
      </c>
      <c r="D16" s="113">
        <v>1497759444</v>
      </c>
      <c r="E16" s="113">
        <v>136624556</v>
      </c>
      <c r="F16" s="113">
        <v>1671413000</v>
      </c>
      <c r="G16" s="47"/>
    </row>
    <row r="17" spans="1:8" ht="7.5" customHeight="1" x14ac:dyDescent="0.15">
      <c r="A17" s="38"/>
      <c r="B17" s="27"/>
      <c r="C17" s="113"/>
      <c r="D17" s="113"/>
      <c r="E17" s="113"/>
      <c r="F17" s="113"/>
      <c r="G17" s="47"/>
    </row>
    <row r="18" spans="1:8" ht="15" customHeight="1" x14ac:dyDescent="0.15">
      <c r="A18" s="163" t="s">
        <v>58</v>
      </c>
      <c r="B18" s="164"/>
      <c r="C18" s="110">
        <v>913546000</v>
      </c>
      <c r="D18" s="110">
        <v>913546000</v>
      </c>
      <c r="E18" s="132">
        <v>0</v>
      </c>
      <c r="F18" s="110">
        <v>115172000</v>
      </c>
      <c r="G18" s="84"/>
    </row>
    <row r="19" spans="1:8" ht="15" customHeight="1" x14ac:dyDescent="0.15">
      <c r="A19" s="62"/>
      <c r="B19" s="27" t="s">
        <v>58</v>
      </c>
      <c r="C19" s="113">
        <v>913546000</v>
      </c>
      <c r="D19" s="113">
        <v>913546000</v>
      </c>
      <c r="E19" s="131">
        <v>0</v>
      </c>
      <c r="F19" s="113">
        <v>115172000</v>
      </c>
      <c r="G19" s="47"/>
    </row>
    <row r="20" spans="1:8" ht="7.5" customHeight="1" x14ac:dyDescent="0.15">
      <c r="A20" s="62"/>
      <c r="B20" s="27"/>
      <c r="C20" s="113"/>
      <c r="D20" s="113"/>
      <c r="E20" s="113"/>
      <c r="F20" s="113"/>
      <c r="G20" s="47"/>
    </row>
    <row r="21" spans="1:8" ht="15" customHeight="1" x14ac:dyDescent="0.15">
      <c r="A21" s="163" t="s">
        <v>59</v>
      </c>
      <c r="B21" s="164"/>
      <c r="C21" s="110">
        <v>2417020000</v>
      </c>
      <c r="D21" s="110">
        <v>2154786208</v>
      </c>
      <c r="E21" s="110">
        <v>262233792</v>
      </c>
      <c r="F21" s="110">
        <v>2431773000</v>
      </c>
      <c r="G21" s="71"/>
    </row>
    <row r="22" spans="1:8" ht="15" customHeight="1" x14ac:dyDescent="0.15">
      <c r="A22" s="62"/>
      <c r="B22" s="91" t="s">
        <v>60</v>
      </c>
      <c r="C22" s="113">
        <v>1242043000</v>
      </c>
      <c r="D22" s="113">
        <v>997000439</v>
      </c>
      <c r="E22" s="113">
        <v>245042561</v>
      </c>
      <c r="F22" s="113">
        <v>1247438000</v>
      </c>
      <c r="G22" s="47"/>
    </row>
    <row r="23" spans="1:8" ht="15" customHeight="1" x14ac:dyDescent="0.15">
      <c r="A23" s="62"/>
      <c r="B23" s="27" t="s">
        <v>61</v>
      </c>
      <c r="C23" s="113">
        <v>724269000</v>
      </c>
      <c r="D23" s="113">
        <v>711935370</v>
      </c>
      <c r="E23" s="113">
        <v>12333630</v>
      </c>
      <c r="F23" s="113">
        <v>724116000</v>
      </c>
      <c r="G23" s="47"/>
    </row>
    <row r="24" spans="1:8" ht="15" customHeight="1" x14ac:dyDescent="0.15">
      <c r="A24" s="62"/>
      <c r="B24" s="27" t="s">
        <v>62</v>
      </c>
      <c r="C24" s="113">
        <v>447701000</v>
      </c>
      <c r="D24" s="113">
        <v>443540577</v>
      </c>
      <c r="E24" s="113">
        <v>4160423</v>
      </c>
      <c r="F24" s="113">
        <v>457171000</v>
      </c>
      <c r="G24" s="47"/>
    </row>
    <row r="25" spans="1:8" ht="15" customHeight="1" x14ac:dyDescent="0.15">
      <c r="A25" s="62"/>
      <c r="B25" s="27" t="s">
        <v>63</v>
      </c>
      <c r="C25" s="113">
        <v>3007000</v>
      </c>
      <c r="D25" s="113">
        <v>2309822</v>
      </c>
      <c r="E25" s="113">
        <v>697178</v>
      </c>
      <c r="F25" s="113">
        <v>3048000</v>
      </c>
      <c r="G25" s="47"/>
    </row>
    <row r="26" spans="1:8" ht="7.5" customHeight="1" x14ac:dyDescent="0.15">
      <c r="A26" s="62"/>
      <c r="B26" s="27"/>
      <c r="C26" s="113"/>
      <c r="D26" s="113"/>
      <c r="E26" s="113"/>
      <c r="F26" s="113"/>
      <c r="G26" s="47"/>
    </row>
    <row r="27" spans="1:8" ht="15" customHeight="1" x14ac:dyDescent="0.15">
      <c r="A27" s="163" t="s">
        <v>19</v>
      </c>
      <c r="B27" s="164"/>
      <c r="C27" s="110">
        <v>835937000</v>
      </c>
      <c r="D27" s="110">
        <v>833805332</v>
      </c>
      <c r="E27" s="110">
        <v>2131668</v>
      </c>
      <c r="F27" s="110">
        <v>14105000</v>
      </c>
      <c r="G27" s="71"/>
    </row>
    <row r="28" spans="1:8" ht="15" customHeight="1" x14ac:dyDescent="0.15">
      <c r="A28" s="59"/>
      <c r="B28" s="27" t="s">
        <v>64</v>
      </c>
      <c r="C28" s="113">
        <v>426145000</v>
      </c>
      <c r="D28" s="113">
        <v>424015332</v>
      </c>
      <c r="E28" s="113">
        <v>2129668</v>
      </c>
      <c r="F28" s="113">
        <v>14102000</v>
      </c>
      <c r="G28" s="47"/>
    </row>
    <row r="29" spans="1:8" ht="15" customHeight="1" x14ac:dyDescent="0.15">
      <c r="A29" s="61"/>
      <c r="B29" s="27" t="s">
        <v>5</v>
      </c>
      <c r="C29" s="113">
        <v>1000</v>
      </c>
      <c r="D29" s="121">
        <v>0</v>
      </c>
      <c r="E29" s="113">
        <v>1000</v>
      </c>
      <c r="F29" s="113">
        <v>1000</v>
      </c>
      <c r="G29" s="47"/>
    </row>
    <row r="30" spans="1:8" s="85" customFormat="1" ht="15" customHeight="1" x14ac:dyDescent="0.15">
      <c r="A30" s="89"/>
      <c r="B30" s="90" t="s">
        <v>48</v>
      </c>
      <c r="C30" s="122">
        <v>1000</v>
      </c>
      <c r="D30" s="121">
        <v>0</v>
      </c>
      <c r="E30" s="113">
        <v>1000</v>
      </c>
      <c r="F30" s="122">
        <v>1000</v>
      </c>
      <c r="G30" s="79"/>
    </row>
    <row r="31" spans="1:8" s="85" customFormat="1" ht="15" customHeight="1" x14ac:dyDescent="0.15">
      <c r="A31" s="89"/>
      <c r="B31" s="90" t="s">
        <v>65</v>
      </c>
      <c r="C31" s="122">
        <v>409790000</v>
      </c>
      <c r="D31" s="123">
        <v>409790000</v>
      </c>
      <c r="E31" s="131">
        <v>0</v>
      </c>
      <c r="F31" s="122">
        <v>1000</v>
      </c>
      <c r="H31" s="86"/>
    </row>
    <row r="32" spans="1:8" ht="7.5" customHeight="1" x14ac:dyDescent="0.15">
      <c r="A32" s="38"/>
      <c r="B32" s="90"/>
      <c r="C32" s="122"/>
      <c r="D32" s="124"/>
      <c r="E32" s="113"/>
      <c r="F32" s="122"/>
      <c r="G32" s="79"/>
    </row>
    <row r="33" spans="1:7" ht="15" customHeight="1" x14ac:dyDescent="0.15">
      <c r="A33" s="163" t="s">
        <v>66</v>
      </c>
      <c r="B33" s="164"/>
      <c r="C33" s="110">
        <v>131486000</v>
      </c>
      <c r="D33" s="132">
        <v>0</v>
      </c>
      <c r="E33" s="114">
        <v>131486000</v>
      </c>
      <c r="F33" s="125">
        <v>200000000</v>
      </c>
      <c r="G33" s="69"/>
    </row>
    <row r="34" spans="1:7" ht="15" customHeight="1" x14ac:dyDescent="0.15">
      <c r="A34" s="60"/>
      <c r="B34" s="29" t="s">
        <v>66</v>
      </c>
      <c r="C34" s="126">
        <v>131486000</v>
      </c>
      <c r="D34" s="154">
        <v>0</v>
      </c>
      <c r="E34" s="134">
        <v>131486000</v>
      </c>
      <c r="F34" s="127">
        <v>200000000</v>
      </c>
      <c r="G34" s="87"/>
    </row>
    <row r="35" spans="1:7" x14ac:dyDescent="0.15">
      <c r="A35" s="14"/>
      <c r="B35" s="14"/>
      <c r="C35" s="14"/>
      <c r="D35" s="14"/>
      <c r="E35" s="14"/>
      <c r="F35" s="14"/>
    </row>
  </sheetData>
  <mergeCells count="9">
    <mergeCell ref="A18:B18"/>
    <mergeCell ref="A21:B21"/>
    <mergeCell ref="A27:B27"/>
    <mergeCell ref="A33:B33"/>
    <mergeCell ref="A4:B5"/>
    <mergeCell ref="C4:E4"/>
    <mergeCell ref="A6:B6"/>
    <mergeCell ref="A8:B8"/>
    <mergeCell ref="A14:B14"/>
  </mergeCells>
  <phoneticPr fontI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92" t="s">
        <v>75</v>
      </c>
    </row>
    <row r="2" spans="1:9" s="106" customFormat="1" ht="18.75" customHeight="1" x14ac:dyDescent="0.15">
      <c r="A2" s="95" t="s">
        <v>44</v>
      </c>
      <c r="B2" s="95"/>
      <c r="C2" s="96"/>
    </row>
    <row r="3" spans="1:9" ht="14.25" customHeight="1" thickBot="1" x14ac:dyDescent="0.2">
      <c r="A3" s="97" t="s">
        <v>17</v>
      </c>
      <c r="B3" s="93"/>
      <c r="C3" s="93"/>
      <c r="D3" s="93"/>
      <c r="E3" s="93"/>
      <c r="F3" s="94"/>
    </row>
    <row r="4" spans="1:9" ht="14.25" customHeight="1" thickTop="1" x14ac:dyDescent="0.15">
      <c r="A4" s="169" t="s">
        <v>0</v>
      </c>
      <c r="B4" s="170"/>
      <c r="C4" s="178" t="e">
        <f>#REF!</f>
        <v>#REF!</v>
      </c>
      <c r="D4" s="179"/>
      <c r="E4" s="180"/>
      <c r="F4" s="58" t="e">
        <f>C4+1</f>
        <v>#REF!</v>
      </c>
      <c r="I4" s="4" t="s">
        <v>49</v>
      </c>
    </row>
    <row r="5" spans="1:9" ht="14.25" customHeight="1" x14ac:dyDescent="0.15">
      <c r="A5" s="171"/>
      <c r="B5" s="172"/>
      <c r="C5" s="98" t="s">
        <v>8</v>
      </c>
      <c r="D5" s="64" t="s">
        <v>31</v>
      </c>
      <c r="E5" s="64" t="s">
        <v>32</v>
      </c>
      <c r="F5" s="26" t="s">
        <v>33</v>
      </c>
    </row>
    <row r="6" spans="1:9" ht="14.25" customHeight="1" x14ac:dyDescent="0.15">
      <c r="A6" s="176" t="s">
        <v>10</v>
      </c>
      <c r="B6" s="177"/>
      <c r="C6" s="108">
        <f>SUM(C8,C11,C14,J13,C17,C20)</f>
        <v>116561000</v>
      </c>
      <c r="D6" s="108">
        <f>SUM(D8,D11,D14,K13,D17,D20,D23)</f>
        <v>113136089</v>
      </c>
      <c r="E6" s="114">
        <f>SUM(E8,E11,E14,L13,E17,E20,E23)</f>
        <v>-3424911</v>
      </c>
      <c r="F6" s="108">
        <f>SUM(F8,F11,F14,M13,F17,F20)</f>
        <v>0</v>
      </c>
    </row>
    <row r="7" spans="1:9" ht="7.5" customHeight="1" x14ac:dyDescent="0.15">
      <c r="A7" s="100"/>
      <c r="B7" s="101"/>
      <c r="C7" s="143"/>
      <c r="D7" s="143"/>
      <c r="E7" s="136"/>
      <c r="F7" s="139"/>
    </row>
    <row r="8" spans="1:9" ht="14.25" customHeight="1" x14ac:dyDescent="0.15">
      <c r="A8" s="175" t="s">
        <v>29</v>
      </c>
      <c r="B8" s="168"/>
      <c r="C8" s="109">
        <f>SUM(C9)</f>
        <v>19200000</v>
      </c>
      <c r="D8" s="109">
        <f>SUM(D9)</f>
        <v>17956900</v>
      </c>
      <c r="E8" s="114">
        <f>SUM(E9)</f>
        <v>-1243100</v>
      </c>
      <c r="F8" s="143">
        <f>SUM(F9)</f>
        <v>0</v>
      </c>
    </row>
    <row r="9" spans="1:9" ht="14.25" customHeight="1" x14ac:dyDescent="0.15">
      <c r="A9" s="105"/>
      <c r="B9" s="102" t="s">
        <v>29</v>
      </c>
      <c r="C9" s="111">
        <v>19200000</v>
      </c>
      <c r="D9" s="111">
        <v>17956900</v>
      </c>
      <c r="E9" s="112">
        <f>D9-C9</f>
        <v>-1243100</v>
      </c>
      <c r="F9" s="115">
        <v>0</v>
      </c>
    </row>
    <row r="10" spans="1:9" ht="7.5" customHeight="1" x14ac:dyDescent="0.15">
      <c r="A10" s="105"/>
      <c r="B10" s="102"/>
      <c r="C10" s="143"/>
      <c r="D10" s="143"/>
      <c r="E10" s="114"/>
      <c r="F10" s="115"/>
    </row>
    <row r="11" spans="1:9" ht="14.25" customHeight="1" x14ac:dyDescent="0.15">
      <c r="A11" s="175" t="s">
        <v>34</v>
      </c>
      <c r="B11" s="168"/>
      <c r="C11" s="109">
        <f>SUM(C12)</f>
        <v>18514000</v>
      </c>
      <c r="D11" s="109">
        <f>SUM(D12)</f>
        <v>16252312</v>
      </c>
      <c r="E11" s="114">
        <f>SUM(E12)</f>
        <v>-2261688</v>
      </c>
      <c r="F11" s="109">
        <f>SUM(F12)</f>
        <v>0</v>
      </c>
    </row>
    <row r="12" spans="1:9" ht="14.25" customHeight="1" x14ac:dyDescent="0.15">
      <c r="A12" s="105"/>
      <c r="B12" s="102" t="s">
        <v>34</v>
      </c>
      <c r="C12" s="111">
        <v>18514000</v>
      </c>
      <c r="D12" s="111">
        <v>16252312</v>
      </c>
      <c r="E12" s="112">
        <f>D12-C12</f>
        <v>-2261688</v>
      </c>
      <c r="F12" s="115">
        <v>0</v>
      </c>
    </row>
    <row r="13" spans="1:9" ht="7.5" customHeight="1" x14ac:dyDescent="0.15">
      <c r="A13" s="105"/>
      <c r="B13" s="102"/>
      <c r="C13" s="143"/>
      <c r="D13" s="143"/>
      <c r="E13" s="114"/>
      <c r="F13" s="115"/>
    </row>
    <row r="14" spans="1:9" ht="14.25" customHeight="1" x14ac:dyDescent="0.15">
      <c r="A14" s="175" t="s">
        <v>3</v>
      </c>
      <c r="B14" s="168"/>
      <c r="C14" s="109">
        <f>SUM(C15)</f>
        <v>12079000</v>
      </c>
      <c r="D14" s="109">
        <f>SUM(D15)</f>
        <v>9768602</v>
      </c>
      <c r="E14" s="114">
        <f>SUM(E15)</f>
        <v>-2310398</v>
      </c>
      <c r="F14" s="109">
        <f>SUM(F15)</f>
        <v>0</v>
      </c>
    </row>
    <row r="15" spans="1:9" ht="14.25" customHeight="1" x14ac:dyDescent="0.15">
      <c r="A15" s="105"/>
      <c r="B15" s="102" t="s">
        <v>4</v>
      </c>
      <c r="C15" s="111">
        <v>12079000</v>
      </c>
      <c r="D15" s="111">
        <v>9768602</v>
      </c>
      <c r="E15" s="112">
        <f>D15-C15</f>
        <v>-2310398</v>
      </c>
      <c r="F15" s="115">
        <v>0</v>
      </c>
    </row>
    <row r="16" spans="1:9" ht="7.5" customHeight="1" x14ac:dyDescent="0.15">
      <c r="A16" s="105"/>
      <c r="B16" s="102"/>
      <c r="C16" s="143"/>
      <c r="D16" s="143"/>
      <c r="E16" s="114"/>
      <c r="F16" s="115"/>
    </row>
    <row r="17" spans="1:9" ht="14.25" customHeight="1" x14ac:dyDescent="0.15">
      <c r="A17" s="175" t="s">
        <v>6</v>
      </c>
      <c r="B17" s="168"/>
      <c r="C17" s="108">
        <f>SUM(C18)</f>
        <v>64200000</v>
      </c>
      <c r="D17" s="108">
        <f>SUM(D18)</f>
        <v>64200593</v>
      </c>
      <c r="E17" s="135">
        <f>SUM(E18)</f>
        <v>593</v>
      </c>
      <c r="F17" s="108">
        <f>SUM(F18)</f>
        <v>0</v>
      </c>
    </row>
    <row r="18" spans="1:9" ht="14.25" customHeight="1" x14ac:dyDescent="0.15">
      <c r="A18" s="104"/>
      <c r="B18" s="102" t="s">
        <v>6</v>
      </c>
      <c r="C18" s="111">
        <v>64200000</v>
      </c>
      <c r="D18" s="111">
        <v>64200593</v>
      </c>
      <c r="E18" s="112">
        <f>D18-C18</f>
        <v>593</v>
      </c>
      <c r="F18" s="115">
        <v>0</v>
      </c>
    </row>
    <row r="19" spans="1:9" ht="7.5" customHeight="1" x14ac:dyDescent="0.15">
      <c r="A19" s="104"/>
      <c r="B19" s="102"/>
      <c r="C19" s="143"/>
      <c r="D19" s="143"/>
      <c r="E19" s="114"/>
      <c r="F19" s="115"/>
    </row>
    <row r="20" spans="1:9" ht="14.25" customHeight="1" x14ac:dyDescent="0.15">
      <c r="A20" s="175" t="s">
        <v>16</v>
      </c>
      <c r="B20" s="168"/>
      <c r="C20" s="109">
        <f>SUM(C21:C21)</f>
        <v>2568000</v>
      </c>
      <c r="D20" s="109">
        <f>SUM(D21:D21)</f>
        <v>3958287</v>
      </c>
      <c r="E20" s="114">
        <f>SUM(E21:E21)</f>
        <v>1390287</v>
      </c>
      <c r="F20" s="109">
        <f>SUM(F21)</f>
        <v>0</v>
      </c>
    </row>
    <row r="21" spans="1:9" ht="14.25" customHeight="1" x14ac:dyDescent="0.15">
      <c r="A21" s="105"/>
      <c r="B21" s="102" t="s">
        <v>16</v>
      </c>
      <c r="C21" s="111">
        <v>2568000</v>
      </c>
      <c r="D21" s="111">
        <v>3958287</v>
      </c>
      <c r="E21" s="112">
        <f>D21-C21</f>
        <v>1390287</v>
      </c>
      <c r="F21" s="115">
        <v>0</v>
      </c>
    </row>
    <row r="22" spans="1:9" ht="7.5" customHeight="1" x14ac:dyDescent="0.15">
      <c r="A22" s="105"/>
      <c r="B22" s="102"/>
      <c r="C22" s="111"/>
      <c r="D22" s="111"/>
      <c r="E22" s="112"/>
      <c r="F22" s="115"/>
    </row>
    <row r="23" spans="1:9" ht="14.25" customHeight="1" x14ac:dyDescent="0.15">
      <c r="A23" s="175" t="s">
        <v>14</v>
      </c>
      <c r="B23" s="168"/>
      <c r="C23" s="109">
        <f>SUM(C24)</f>
        <v>0</v>
      </c>
      <c r="D23" s="109">
        <f>SUM(D24)</f>
        <v>999395</v>
      </c>
      <c r="E23" s="151">
        <f>SUM(E24)</f>
        <v>999395</v>
      </c>
      <c r="F23" s="109">
        <f>SUM(F24)</f>
        <v>0</v>
      </c>
    </row>
    <row r="24" spans="1:9" ht="14.25" customHeight="1" x14ac:dyDescent="0.15">
      <c r="A24" s="107"/>
      <c r="B24" s="150" t="s">
        <v>72</v>
      </c>
      <c r="C24" s="144">
        <v>0</v>
      </c>
      <c r="D24" s="117">
        <v>999395</v>
      </c>
      <c r="E24" s="148">
        <f>D24-C24</f>
        <v>999395</v>
      </c>
      <c r="F24" s="117">
        <v>0</v>
      </c>
    </row>
    <row r="25" spans="1:9" ht="14.25" customHeight="1" x14ac:dyDescent="0.15">
      <c r="A25" s="37" t="s">
        <v>73</v>
      </c>
      <c r="B25" s="152"/>
      <c r="C25" s="115"/>
      <c r="D25" s="115"/>
      <c r="E25" s="147"/>
      <c r="F25" s="115"/>
    </row>
    <row r="26" spans="1:9" ht="14.25" customHeight="1" x14ac:dyDescent="0.15">
      <c r="A26" s="12" t="s">
        <v>68</v>
      </c>
      <c r="B26" s="37"/>
      <c r="C26" s="115"/>
      <c r="D26" s="146"/>
      <c r="E26" s="146"/>
      <c r="F26" s="146"/>
    </row>
    <row r="27" spans="1:9" ht="18.75" customHeight="1" x14ac:dyDescent="0.15"/>
    <row r="28" spans="1:9" ht="18.75" customHeight="1" x14ac:dyDescent="0.15">
      <c r="A28" s="95" t="s">
        <v>67</v>
      </c>
    </row>
    <row r="29" spans="1:9" ht="14.25" thickBot="1" x14ac:dyDescent="0.2">
      <c r="A29" s="97" t="s">
        <v>17</v>
      </c>
      <c r="B29" s="6"/>
      <c r="C29" s="6"/>
      <c r="D29" s="6"/>
      <c r="E29" s="6"/>
      <c r="F29" s="6"/>
    </row>
    <row r="30" spans="1:9" ht="14.25" customHeight="1" thickTop="1" x14ac:dyDescent="0.15">
      <c r="A30" s="169" t="s">
        <v>0</v>
      </c>
      <c r="B30" s="170"/>
      <c r="C30" s="178" t="e">
        <f>C4</f>
        <v>#REF!</v>
      </c>
      <c r="D30" s="181"/>
      <c r="E30" s="182"/>
      <c r="F30" s="58" t="e">
        <f>F4</f>
        <v>#REF!</v>
      </c>
      <c r="I30" s="4" t="s">
        <v>49</v>
      </c>
    </row>
    <row r="31" spans="1:9" ht="14.25" customHeight="1" x14ac:dyDescent="0.15">
      <c r="A31" s="171"/>
      <c r="B31" s="172"/>
      <c r="C31" s="98" t="s">
        <v>8</v>
      </c>
      <c r="D31" s="98" t="s">
        <v>43</v>
      </c>
      <c r="E31" s="64" t="s">
        <v>32</v>
      </c>
      <c r="F31" s="26" t="s">
        <v>33</v>
      </c>
    </row>
    <row r="32" spans="1:9" ht="14.25" customHeight="1" x14ac:dyDescent="0.15">
      <c r="A32" s="176" t="s">
        <v>10</v>
      </c>
      <c r="B32" s="177"/>
      <c r="C32" s="108">
        <f>SUM(C34,C37)</f>
        <v>116561000</v>
      </c>
      <c r="D32" s="143">
        <f>SUM(D34,D37)</f>
        <v>71696938</v>
      </c>
      <c r="E32" s="143">
        <f>SUM(E34,E37)</f>
        <v>44864062</v>
      </c>
      <c r="F32" s="143">
        <f>SUM(F34,F37)</f>
        <v>0</v>
      </c>
    </row>
    <row r="33" spans="1:6" ht="7.5" customHeight="1" x14ac:dyDescent="0.15">
      <c r="A33" s="100"/>
      <c r="B33" s="101"/>
      <c r="C33" s="111"/>
      <c r="D33" s="137"/>
      <c r="E33" s="137"/>
      <c r="F33" s="115"/>
    </row>
    <row r="34" spans="1:6" ht="14.25" customHeight="1" x14ac:dyDescent="0.15">
      <c r="A34" s="175" t="s">
        <v>18</v>
      </c>
      <c r="B34" s="168"/>
      <c r="C34" s="109">
        <f>SUM(C35)</f>
        <v>73720000</v>
      </c>
      <c r="D34" s="145">
        <f>SUM(D35)</f>
        <v>71696938</v>
      </c>
      <c r="E34" s="145">
        <f>SUM(E35)</f>
        <v>2023062</v>
      </c>
      <c r="F34" s="143">
        <f>SUM(F35)</f>
        <v>0</v>
      </c>
    </row>
    <row r="35" spans="1:6" ht="14.25" customHeight="1" x14ac:dyDescent="0.15">
      <c r="A35" s="105"/>
      <c r="B35" s="102" t="s">
        <v>47</v>
      </c>
      <c r="C35" s="111">
        <v>73720000</v>
      </c>
      <c r="D35" s="137">
        <v>71696938</v>
      </c>
      <c r="E35" s="111">
        <f>C35-D35</f>
        <v>2023062</v>
      </c>
      <c r="F35" s="115">
        <v>0</v>
      </c>
    </row>
    <row r="36" spans="1:6" ht="7.5" customHeight="1" x14ac:dyDescent="0.15">
      <c r="A36" s="105"/>
      <c r="B36" s="102"/>
      <c r="C36" s="111"/>
      <c r="D36" s="137"/>
      <c r="E36" s="137"/>
      <c r="F36" s="115"/>
    </row>
    <row r="37" spans="1:6" ht="14.25" customHeight="1" x14ac:dyDescent="0.15">
      <c r="A37" s="175" t="s">
        <v>20</v>
      </c>
      <c r="B37" s="168"/>
      <c r="C37" s="109">
        <f>SUM(C38)</f>
        <v>42841000</v>
      </c>
      <c r="D37" s="145">
        <f>SUM(D38)</f>
        <v>0</v>
      </c>
      <c r="E37" s="145">
        <f>SUM(E38)</f>
        <v>42841000</v>
      </c>
      <c r="F37" s="143">
        <f>SUM(F38)</f>
        <v>0</v>
      </c>
    </row>
    <row r="38" spans="1:6" ht="14.25" customHeight="1" x14ac:dyDescent="0.15">
      <c r="A38" s="103"/>
      <c r="B38" s="99" t="s">
        <v>20</v>
      </c>
      <c r="C38" s="141">
        <v>42841000</v>
      </c>
      <c r="D38" s="116">
        <v>0</v>
      </c>
      <c r="E38" s="116">
        <f>C38-D38</f>
        <v>42841000</v>
      </c>
      <c r="F38" s="117">
        <v>0</v>
      </c>
    </row>
    <row r="39" spans="1:6" ht="14.25" customHeight="1" x14ac:dyDescent="0.15">
      <c r="A39" s="12"/>
      <c r="B39" s="16"/>
      <c r="C39" s="6"/>
      <c r="D39" s="6"/>
      <c r="E39" s="6"/>
      <c r="F39" s="93"/>
    </row>
  </sheetData>
  <mergeCells count="14">
    <mergeCell ref="A23:B23"/>
    <mergeCell ref="A34:B34"/>
    <mergeCell ref="C4:E4"/>
    <mergeCell ref="C30:E30"/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7-21(廃止)</vt:lpstr>
      <vt:lpstr>7-23(1)</vt:lpstr>
      <vt:lpstr>7-23(2)</vt:lpstr>
      <vt:lpstr>7-27(廃止)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2024-03-01T01:50:34Z</cp:lastPrinted>
  <dcterms:created xsi:type="dcterms:W3CDTF">2001-07-09T00:00:16Z</dcterms:created>
  <dcterms:modified xsi:type="dcterms:W3CDTF">2024-03-01T01:50:46Z</dcterms:modified>
</cp:coreProperties>
</file>