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1" activeTab="2"/>
  </bookViews>
  <sheets>
    <sheet name="7-21(廃止)" sheetId="1" state="hidden" r:id="rId1"/>
    <sheet name="7-23(1)" sheetId="2" r:id="rId2"/>
    <sheet name="7-23 (2)" sheetId="3" r:id="rId3"/>
    <sheet name="7-27(廃止)" sheetId="4" state="hidden" r:id="rId4"/>
  </sheets>
  <definedNames>
    <definedName name="_xlnm.Print_Area" localSheetId="2">'7-23 (2)'!$A$1:$F$34</definedName>
    <definedName name="_xlnm.Print_Area" localSheetId="1">'7-23(1)'!$A$1:$F$44</definedName>
  </definedNames>
  <calcPr fullCalcOnLoad="1"/>
</workbook>
</file>

<file path=xl/sharedStrings.xml><?xml version="1.0" encoding="utf-8"?>
<sst xmlns="http://schemas.openxmlformats.org/spreadsheetml/2006/main" count="165" uniqueCount="80">
  <si>
    <t>科目</t>
  </si>
  <si>
    <t>-</t>
  </si>
  <si>
    <t>資料：会計管理室会計課「杉並区各会計歳入歳出決算書」</t>
  </si>
  <si>
    <t>繰入金</t>
  </si>
  <si>
    <t>一般会計繰入金</t>
  </si>
  <si>
    <t>公債費</t>
  </si>
  <si>
    <t>繰越金</t>
  </si>
  <si>
    <t>当初予算額</t>
  </si>
  <si>
    <t>予算現額</t>
  </si>
  <si>
    <t>決　算　額</t>
  </si>
  <si>
    <t>総額</t>
  </si>
  <si>
    <t>使用料及び手数料</t>
  </si>
  <si>
    <t>国庫支出金</t>
  </si>
  <si>
    <t>都支出金</t>
  </si>
  <si>
    <t>財産収入</t>
  </si>
  <si>
    <t>寄附金</t>
  </si>
  <si>
    <t>諸収入</t>
  </si>
  <si>
    <t>（単位　円）</t>
  </si>
  <si>
    <t>総務費</t>
  </si>
  <si>
    <t>諸支出金</t>
  </si>
  <si>
    <t>予備費</t>
  </si>
  <si>
    <t>総額</t>
  </si>
  <si>
    <t>総務費</t>
  </si>
  <si>
    <t>予備費</t>
  </si>
  <si>
    <t>保険給付費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</si>
  <si>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</si>
  <si>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</si>
  <si>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</si>
  <si>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</si>
  <si>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</si>
  <si>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</si>
  <si>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</si>
  <si>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</si>
  <si>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</si>
  <si>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</si>
  <si>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手数料</t>
  </si>
  <si>
    <t>資料：会計管理室会計課「杉並区各会計歳入歳出決算書」、(1)政策経営部財政課「杉並区予算・同説明書」</t>
  </si>
  <si>
    <t>国庫負担金</t>
  </si>
  <si>
    <t>国庫補助金</t>
  </si>
  <si>
    <t>都補助金</t>
  </si>
  <si>
    <t>財産運用収入</t>
  </si>
  <si>
    <t>基金繰入金</t>
  </si>
  <si>
    <t>延滞金、加算金及び過料</t>
  </si>
  <si>
    <t>雑入</t>
  </si>
  <si>
    <t>支出済額</t>
  </si>
  <si>
    <t>(1)　歳入</t>
  </si>
  <si>
    <t>預金利子</t>
  </si>
  <si>
    <t>(2)　歳出</t>
  </si>
  <si>
    <t>総務管理費</t>
  </si>
  <si>
    <t>延滞金</t>
  </si>
  <si>
    <r>
      <rPr>
        <sz val="10.5"/>
        <color indexed="10"/>
        <rFont val="ＭＳ Ｐ明朝"/>
        <family val="1"/>
      </rPr>
      <t>←9-1入力で自動計算される</t>
    </r>
  </si>
  <si>
    <t>介護保険料</t>
  </si>
  <si>
    <t>支払基金交付金</t>
  </si>
  <si>
    <t>都負担金</t>
  </si>
  <si>
    <t>財政安定化基金支出金</t>
  </si>
  <si>
    <t>7-26 介護保険事業会計平成27年度決算額及び平成28年度当初予算額（つづき）</t>
  </si>
  <si>
    <t>介護認定審査会費</t>
  </si>
  <si>
    <t>趣旨普及費</t>
  </si>
  <si>
    <t>サービス等諸費</t>
  </si>
  <si>
    <t>高額サービス費</t>
  </si>
  <si>
    <t>基金積立金</t>
  </si>
  <si>
    <t>地域支援事業</t>
  </si>
  <si>
    <t>介護予防・日常生活支援総合事業</t>
  </si>
  <si>
    <t>包括的支援事業</t>
  </si>
  <si>
    <t>その他地域支援事業</t>
  </si>
  <si>
    <t>その他諸費</t>
  </si>
  <si>
    <t>償還金及び還付加算金</t>
  </si>
  <si>
    <t>繰出金</t>
  </si>
  <si>
    <t>予備費</t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</si>
  <si>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</si>
  <si>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</si>
  <si>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</si>
  <si>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</si>
  <si>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</si>
  <si>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</si>
  <si>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</si>
  <si>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</si>
  <si>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</si>
  <si>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7-23　介護保険事業会計平成30年度決算額及び令和元年度当初予算額</t>
  </si>
  <si>
    <t>令 和 元 年 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</si>
</sst>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明朝"/>
      <family val="1"/>
    </font>
    <font>
      <sz val="9.5"/>
      <color indexed="9"/>
      <name val="ＭＳ Ｐ明朝"/>
      <family val="1"/>
    </font>
    <font>
      <sz val="10.5"/>
      <color indexed="9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theme="0"/>
      <name val="ＭＳ Ｐ明朝"/>
      <family val="1"/>
    </font>
    <font>
      <sz val="9.5"/>
      <color theme="0"/>
      <name val="ＭＳ Ｐ明朝"/>
      <family val="1"/>
    </font>
    <font>
      <sz val="10.5"/>
      <color theme="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186" fontId="18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distributed"/>
    </xf>
    <xf numFmtId="0" fontId="18" fillId="0" borderId="15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64" fillId="12" borderId="11" xfId="0" applyFont="1" applyFill="1" applyBorder="1" applyAlignment="1">
      <alignment horizontal="distributed" vertical="center"/>
    </xf>
    <xf numFmtId="0" fontId="64" fillId="12" borderId="12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5" fillId="0" borderId="0" xfId="0" applyFont="1" applyAlignment="1">
      <alignment/>
    </xf>
    <xf numFmtId="0" fontId="64" fillId="33" borderId="11" xfId="0" applyFont="1" applyFill="1" applyBorder="1" applyAlignment="1">
      <alignment horizontal="distributed" vertical="center"/>
    </xf>
    <xf numFmtId="0" fontId="64" fillId="33" borderId="12" xfId="0" applyFont="1" applyFill="1" applyBorder="1" applyAlignment="1">
      <alignment horizontal="distributed" vertical="center"/>
    </xf>
    <xf numFmtId="185" fontId="18" fillId="0" borderId="19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3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distributed"/>
    </xf>
    <xf numFmtId="0" fontId="19" fillId="0" borderId="14" xfId="0" applyFont="1" applyBorder="1" applyAlignment="1">
      <alignment horizontal="distributed"/>
    </xf>
    <xf numFmtId="0" fontId="20" fillId="0" borderId="0" xfId="0" applyFont="1" applyAlignment="1">
      <alignment/>
    </xf>
    <xf numFmtId="0" fontId="5" fillId="0" borderId="0" xfId="0" applyFont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18" fillId="0" borderId="14" xfId="0" applyFont="1" applyBorder="1" applyAlignment="1">
      <alignment horizontal="distributed" vertical="top"/>
    </xf>
    <xf numFmtId="0" fontId="9" fillId="0" borderId="14" xfId="0" applyFont="1" applyBorder="1" applyAlignment="1">
      <alignment horizontal="distributed" vertical="center"/>
    </xf>
    <xf numFmtId="0" fontId="66" fillId="0" borderId="0" xfId="0" applyFont="1" applyAlignment="1" quotePrefix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14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8" fillId="0" borderId="20" xfId="0" applyFont="1" applyBorder="1" applyAlignment="1">
      <alignment/>
    </xf>
    <xf numFmtId="187" fontId="19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77" fontId="19" fillId="0" borderId="0" xfId="0" applyNumberFormat="1" applyFont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87" fontId="18" fillId="0" borderId="0" xfId="0" applyNumberFormat="1" applyFont="1" applyFill="1" applyBorder="1" applyAlignment="1">
      <alignment horizontal="right" vertical="center"/>
    </xf>
    <xf numFmtId="187" fontId="18" fillId="0" borderId="20" xfId="0" applyNumberFormat="1" applyFont="1" applyBorder="1" applyAlignment="1">
      <alignment horizontal="right" vertical="center"/>
    </xf>
    <xf numFmtId="187" fontId="18" fillId="0" borderId="20" xfId="0" applyNumberFormat="1" applyFont="1" applyFill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177" fontId="19" fillId="0" borderId="0" xfId="0" applyNumberFormat="1" applyFont="1" applyFill="1" applyAlignment="1">
      <alignment horizontal="right"/>
    </xf>
    <xf numFmtId="177" fontId="19" fillId="0" borderId="0" xfId="0" applyNumberFormat="1" applyFont="1" applyAlignment="1">
      <alignment horizontal="right"/>
    </xf>
    <xf numFmtId="177" fontId="18" fillId="0" borderId="0" xfId="0" applyNumberFormat="1" applyFont="1" applyFill="1" applyAlignment="1">
      <alignment horizontal="right" vertical="center"/>
    </xf>
    <xf numFmtId="41" fontId="18" fillId="0" borderId="0" xfId="0" applyNumberFormat="1" applyFont="1" applyFill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top"/>
    </xf>
    <xf numFmtId="177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distributed" vertical="top"/>
    </xf>
    <xf numFmtId="177" fontId="19" fillId="0" borderId="0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41" fontId="18" fillId="0" borderId="20" xfId="0" applyNumberFormat="1" applyFont="1" applyFill="1" applyBorder="1" applyAlignment="1">
      <alignment horizontal="right" vertical="center"/>
    </xf>
    <xf numFmtId="177" fontId="18" fillId="0" borderId="20" xfId="0" applyNumberFormat="1" applyFont="1" applyBorder="1" applyAlignment="1">
      <alignment vertical="center"/>
    </xf>
    <xf numFmtId="178" fontId="19" fillId="0" borderId="0" xfId="0" applyNumberFormat="1" applyFont="1" applyFill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178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177" fontId="18" fillId="0" borderId="20" xfId="0" applyNumberFormat="1" applyFont="1" applyBorder="1" applyAlignment="1">
      <alignment horizontal="right" vertical="top"/>
    </xf>
    <xf numFmtId="178" fontId="18" fillId="0" borderId="20" xfId="0" applyNumberFormat="1" applyFont="1" applyBorder="1" applyAlignment="1">
      <alignment horizontal="right" vertical="top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8" fillId="0" borderId="0" xfId="0" applyNumberFormat="1" applyFont="1" applyFill="1" applyAlignment="1">
      <alignment horizontal="right" vertical="center"/>
    </xf>
    <xf numFmtId="187" fontId="18" fillId="0" borderId="13" xfId="0" applyNumberFormat="1" applyFont="1" applyBorder="1" applyAlignment="1">
      <alignment horizontal="right" vertical="center"/>
    </xf>
    <xf numFmtId="187" fontId="18" fillId="0" borderId="20" xfId="0" applyNumberFormat="1" applyFont="1" applyBorder="1" applyAlignment="1">
      <alignment horizontal="right" vertical="top"/>
    </xf>
    <xf numFmtId="187" fontId="19" fillId="0" borderId="0" xfId="0" applyNumberFormat="1" applyFont="1" applyFill="1" applyBorder="1" applyAlignment="1">
      <alignment horizontal="right" vertical="center"/>
    </xf>
    <xf numFmtId="187" fontId="18" fillId="0" borderId="13" xfId="0" applyNumberFormat="1" applyFont="1" applyFill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Border="1" applyAlignment="1">
      <alignment/>
    </xf>
    <xf numFmtId="178" fontId="18" fillId="0" borderId="0" xfId="0" applyNumberFormat="1" applyFont="1" applyFill="1" applyBorder="1" applyAlignment="1">
      <alignment horizontal="right" vertical="center"/>
    </xf>
    <xf numFmtId="178" fontId="18" fillId="0" borderId="20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18" fillId="0" borderId="15" xfId="0" applyFont="1" applyBorder="1" applyAlignment="1">
      <alignment horizontal="distributed" vertical="distributed"/>
    </xf>
    <xf numFmtId="181" fontId="19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distributed"/>
    </xf>
    <xf numFmtId="187" fontId="18" fillId="0" borderId="0" xfId="0" applyNumberFormat="1" applyFont="1" applyBorder="1" applyAlignment="1">
      <alignment horizontal="right" vertical="top"/>
    </xf>
    <xf numFmtId="186" fontId="70" fillId="12" borderId="20" xfId="0" applyNumberFormat="1" applyFont="1" applyFill="1" applyBorder="1" applyAlignment="1">
      <alignment horizontal="center"/>
    </xf>
    <xf numFmtId="0" fontId="70" fillId="12" borderId="20" xfId="0" applyFont="1" applyFill="1" applyBorder="1" applyAlignment="1">
      <alignment horizontal="center"/>
    </xf>
    <xf numFmtId="186" fontId="70" fillId="33" borderId="20" xfId="0" applyNumberFormat="1" applyFont="1" applyFill="1" applyBorder="1" applyAlignment="1">
      <alignment horizontal="center"/>
    </xf>
    <xf numFmtId="0" fontId="70" fillId="33" borderId="20" xfId="0" applyFont="1" applyFill="1" applyBorder="1" applyAlignment="1">
      <alignment horizontal="center"/>
    </xf>
    <xf numFmtId="0" fontId="18" fillId="0" borderId="21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186" fontId="18" fillId="0" borderId="19" xfId="0" applyNumberFormat="1" applyFont="1" applyBorder="1" applyAlignment="1">
      <alignment horizontal="center" vertical="center"/>
    </xf>
    <xf numFmtId="186" fontId="18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186" fontId="18" fillId="0" borderId="19" xfId="0" applyNumberFormat="1" applyFont="1" applyBorder="1" applyAlignment="1">
      <alignment horizontal="center" vertical="center"/>
    </xf>
    <xf numFmtId="186" fontId="18" fillId="0" borderId="17" xfId="0" applyNumberFormat="1" applyFont="1" applyBorder="1" applyAlignment="1">
      <alignment horizontal="center" vertical="center"/>
    </xf>
    <xf numFmtId="186" fontId="18" fillId="0" borderId="2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distributed"/>
    </xf>
    <xf numFmtId="0" fontId="19" fillId="0" borderId="18" xfId="0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0" xfId="0" applyFont="1" applyFill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/>
    </xf>
    <xf numFmtId="0" fontId="19" fillId="0" borderId="18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35" customFormat="1" ht="27.75" customHeight="1">
      <c r="A1" s="135" t="s">
        <v>73</v>
      </c>
      <c r="C1" s="135" t="s">
        <v>77</v>
      </c>
    </row>
    <row r="2" spans="1:8" ht="16.5" customHeight="1">
      <c r="A2" s="13" t="s">
        <v>26</v>
      </c>
      <c r="B2" s="13"/>
      <c r="C2" s="13"/>
      <c r="D2" s="13"/>
      <c r="E2" s="13"/>
      <c r="F2" s="13"/>
      <c r="H2" s="5"/>
    </row>
    <row r="3" spans="1:13" s="15" customFormat="1" ht="16.5" customHeight="1">
      <c r="A3" s="17" t="s">
        <v>71</v>
      </c>
      <c r="B3" s="42"/>
      <c r="C3" s="42"/>
      <c r="D3" s="46"/>
      <c r="E3" s="1"/>
      <c r="F3" s="1"/>
      <c r="H3" s="21"/>
      <c r="I3" s="7"/>
      <c r="M3" s="15" t="s">
        <v>72</v>
      </c>
    </row>
    <row r="4" spans="1:6" s="9" customFormat="1" ht="14.25" customHeight="1" thickBot="1">
      <c r="A4" s="12" t="s">
        <v>17</v>
      </c>
      <c r="E4" s="1"/>
      <c r="F4" s="1"/>
    </row>
    <row r="5" spans="1:14" s="9" customFormat="1" ht="14.25" customHeight="1" thickTop="1">
      <c r="A5" s="144" t="s">
        <v>0</v>
      </c>
      <c r="B5" s="146" t="e">
        <f>#REF!</f>
        <v>#REF!</v>
      </c>
      <c r="C5" s="147"/>
      <c r="D5" s="147"/>
      <c r="E5" s="146" t="e">
        <f>B5+1</f>
        <v>#REF!</v>
      </c>
      <c r="F5" s="147"/>
      <c r="G5" s="144" t="s">
        <v>0</v>
      </c>
      <c r="H5" s="38" t="e">
        <f>B5+1</f>
        <v>#REF!</v>
      </c>
      <c r="I5" s="146" t="e">
        <f>B5+2</f>
        <v>#REF!</v>
      </c>
      <c r="J5" s="147"/>
      <c r="K5" s="147"/>
      <c r="L5" s="1"/>
      <c r="M5" s="140" t="e">
        <f>I5</f>
        <v>#REF!</v>
      </c>
      <c r="N5" s="141"/>
    </row>
    <row r="6" spans="1:14" s="9" customFormat="1" ht="14.25" customHeight="1">
      <c r="A6" s="145"/>
      <c r="B6" s="22" t="s">
        <v>7</v>
      </c>
      <c r="C6" s="22" t="s">
        <v>8</v>
      </c>
      <c r="D6" s="23" t="s">
        <v>9</v>
      </c>
      <c r="E6" s="22" t="s">
        <v>7</v>
      </c>
      <c r="F6" s="23" t="s">
        <v>8</v>
      </c>
      <c r="G6" s="145"/>
      <c r="H6" s="35" t="s">
        <v>9</v>
      </c>
      <c r="I6" s="22" t="s">
        <v>7</v>
      </c>
      <c r="J6" s="22" t="s">
        <v>8</v>
      </c>
      <c r="K6" s="23" t="s">
        <v>9</v>
      </c>
      <c r="L6" s="1"/>
      <c r="M6" s="43" t="s">
        <v>27</v>
      </c>
      <c r="N6" s="44" t="s">
        <v>28</v>
      </c>
    </row>
    <row r="7" spans="1:14" s="9" customFormat="1" ht="14.25" customHeight="1">
      <c r="A7" s="39" t="s">
        <v>21</v>
      </c>
      <c r="B7" s="124">
        <v>120637000</v>
      </c>
      <c r="C7" s="124">
        <v>127929000</v>
      </c>
      <c r="D7" s="124">
        <v>121796636</v>
      </c>
      <c r="E7" s="124">
        <v>106500000</v>
      </c>
      <c r="F7" s="124">
        <v>116561000</v>
      </c>
      <c r="G7" s="39" t="s">
        <v>21</v>
      </c>
      <c r="H7" s="125">
        <v>113136089</v>
      </c>
      <c r="I7" s="124"/>
      <c r="J7" s="124"/>
      <c r="K7" s="124"/>
      <c r="L7" s="1"/>
      <c r="M7" s="45">
        <f>SUM(M8:M12)</f>
        <v>116561000</v>
      </c>
      <c r="N7" s="45">
        <f>SUM(N8:N13)</f>
        <v>113136089</v>
      </c>
    </row>
    <row r="8" spans="1:14" s="9" customFormat="1" ht="14.25" customHeight="1">
      <c r="A8" s="25" t="s">
        <v>29</v>
      </c>
      <c r="B8" s="93">
        <v>19800000</v>
      </c>
      <c r="C8" s="126">
        <v>19800000</v>
      </c>
      <c r="D8" s="126">
        <v>18919300</v>
      </c>
      <c r="E8" s="93">
        <v>19200000</v>
      </c>
      <c r="F8" s="93">
        <v>19200000</v>
      </c>
      <c r="G8" s="25" t="s">
        <v>29</v>
      </c>
      <c r="H8" s="123">
        <v>17956900</v>
      </c>
      <c r="I8" s="93"/>
      <c r="J8" s="93"/>
      <c r="K8" s="93"/>
      <c r="L8" s="1"/>
      <c r="M8" s="45">
        <f>'7-27(廃止)'!C8</f>
        <v>19200000</v>
      </c>
      <c r="N8" s="45">
        <f>'7-27(廃止)'!D8</f>
        <v>17956900</v>
      </c>
    </row>
    <row r="9" spans="1:14" s="9" customFormat="1" ht="14.25" customHeight="1">
      <c r="A9" s="25" t="s">
        <v>30</v>
      </c>
      <c r="B9" s="93">
        <v>19506000</v>
      </c>
      <c r="C9" s="126">
        <v>19506000</v>
      </c>
      <c r="D9" s="126">
        <v>15644693</v>
      </c>
      <c r="E9" s="93">
        <v>18514000</v>
      </c>
      <c r="F9" s="93">
        <v>18514000</v>
      </c>
      <c r="G9" s="25" t="s">
        <v>30</v>
      </c>
      <c r="H9" s="123">
        <v>16252312</v>
      </c>
      <c r="I9" s="93"/>
      <c r="J9" s="93"/>
      <c r="K9" s="93"/>
      <c r="L9" s="1"/>
      <c r="M9" s="45">
        <f>'7-27(廃止)'!C11</f>
        <v>18514000</v>
      </c>
      <c r="N9" s="45">
        <f>'7-27(廃止)'!D11</f>
        <v>16252312</v>
      </c>
    </row>
    <row r="10" spans="1:14" s="9" customFormat="1" ht="14.25" customHeight="1">
      <c r="A10" s="25" t="s">
        <v>3</v>
      </c>
      <c r="B10" s="93">
        <v>13305000</v>
      </c>
      <c r="C10" s="126">
        <v>13305000</v>
      </c>
      <c r="D10" s="126">
        <v>11780000</v>
      </c>
      <c r="E10" s="93">
        <v>12079000</v>
      </c>
      <c r="F10" s="93">
        <v>12079000</v>
      </c>
      <c r="G10" s="25" t="s">
        <v>3</v>
      </c>
      <c r="H10" s="123">
        <v>9768602</v>
      </c>
      <c r="I10" s="93"/>
      <c r="J10" s="93"/>
      <c r="K10" s="93"/>
      <c r="L10" s="1"/>
      <c r="M10" s="45">
        <f>'7-27(廃止)'!C14</f>
        <v>12079000</v>
      </c>
      <c r="N10" s="45">
        <f>'7-27(廃止)'!D14</f>
        <v>9768602</v>
      </c>
    </row>
    <row r="11" spans="1:14" s="9" customFormat="1" ht="14.25" customHeight="1">
      <c r="A11" s="25" t="s">
        <v>6</v>
      </c>
      <c r="B11" s="93">
        <v>67816000</v>
      </c>
      <c r="C11" s="126">
        <v>75108000</v>
      </c>
      <c r="D11" s="126">
        <v>75108893</v>
      </c>
      <c r="E11" s="93">
        <v>54139000</v>
      </c>
      <c r="F11" s="93">
        <v>64200000</v>
      </c>
      <c r="G11" s="25" t="s">
        <v>6</v>
      </c>
      <c r="H11" s="123">
        <v>64200593</v>
      </c>
      <c r="I11" s="93"/>
      <c r="J11" s="93"/>
      <c r="K11" s="93"/>
      <c r="L11" s="1"/>
      <c r="M11" s="45">
        <f>'7-27(廃止)'!C17</f>
        <v>64200000</v>
      </c>
      <c r="N11" s="45">
        <f>'7-27(廃止)'!D17</f>
        <v>64200593</v>
      </c>
    </row>
    <row r="12" spans="1:14" s="9" customFormat="1" ht="14.25" customHeight="1">
      <c r="A12" s="68" t="s">
        <v>16</v>
      </c>
      <c r="B12" s="139">
        <v>210000</v>
      </c>
      <c r="C12" s="97">
        <v>210000</v>
      </c>
      <c r="D12" s="97">
        <v>343750</v>
      </c>
      <c r="E12" s="139">
        <v>2568000</v>
      </c>
      <c r="F12" s="139">
        <v>2568000</v>
      </c>
      <c r="G12" s="68" t="s">
        <v>16</v>
      </c>
      <c r="H12" s="139">
        <v>3958287</v>
      </c>
      <c r="I12" s="139"/>
      <c r="J12" s="139"/>
      <c r="K12" s="139"/>
      <c r="L12" s="1"/>
      <c r="M12" s="45">
        <f>'7-27(廃止)'!C20</f>
        <v>2568000</v>
      </c>
      <c r="N12" s="45">
        <f>'7-27(廃止)'!D20</f>
        <v>3958287</v>
      </c>
    </row>
    <row r="13" spans="1:14" s="9" customFormat="1" ht="14.25" customHeight="1">
      <c r="A13" s="40" t="s">
        <v>14</v>
      </c>
      <c r="B13" s="128" t="s">
        <v>1</v>
      </c>
      <c r="C13" s="99" t="s">
        <v>1</v>
      </c>
      <c r="D13" s="99" t="s">
        <v>1</v>
      </c>
      <c r="E13" s="128">
        <v>0</v>
      </c>
      <c r="F13" s="128">
        <v>0</v>
      </c>
      <c r="G13" s="40" t="s">
        <v>14</v>
      </c>
      <c r="H13" s="128">
        <v>999395</v>
      </c>
      <c r="I13" s="128"/>
      <c r="J13" s="128"/>
      <c r="K13" s="128"/>
      <c r="L13" s="1"/>
      <c r="M13" s="45">
        <f>'7-27(廃止)'!C23</f>
        <v>0</v>
      </c>
      <c r="N13" s="45">
        <f>'7-27(廃止)'!E23</f>
        <v>999395</v>
      </c>
    </row>
    <row r="14" spans="5:8" s="9" customFormat="1" ht="15" customHeight="1">
      <c r="E14" s="1"/>
      <c r="F14" s="1"/>
      <c r="H14" s="20"/>
    </row>
    <row r="15" spans="1:9" s="15" customFormat="1" ht="16.5" customHeight="1">
      <c r="A15" s="17" t="s">
        <v>25</v>
      </c>
      <c r="B15" s="42"/>
      <c r="C15" s="42"/>
      <c r="D15" s="46"/>
      <c r="E15" s="1"/>
      <c r="F15" s="1"/>
      <c r="H15" s="21"/>
      <c r="I15" s="7"/>
    </row>
    <row r="16" spans="1:9" s="48" customFormat="1" ht="15" customHeight="1">
      <c r="A16" s="12" t="s">
        <v>17</v>
      </c>
      <c r="B16" s="18"/>
      <c r="C16" s="18"/>
      <c r="D16" s="18"/>
      <c r="E16" s="6"/>
      <c r="F16" s="6"/>
      <c r="H16" s="47"/>
      <c r="I16" s="10"/>
    </row>
    <row r="17" spans="1:9" s="48" customFormat="1" ht="3.75" customHeight="1" thickBot="1">
      <c r="A17" s="14"/>
      <c r="B17" s="18"/>
      <c r="C17" s="18"/>
      <c r="D17" s="18"/>
      <c r="E17" s="6"/>
      <c r="F17" s="6"/>
      <c r="H17" s="47"/>
      <c r="I17" s="10"/>
    </row>
    <row r="18" spans="1:14" s="48" customFormat="1" ht="15" customHeight="1" thickTop="1">
      <c r="A18" s="144" t="s">
        <v>0</v>
      </c>
      <c r="B18" s="146">
        <v>27</v>
      </c>
      <c r="C18" s="147"/>
      <c r="D18" s="147"/>
      <c r="E18" s="146">
        <f>B18+1</f>
        <v>28</v>
      </c>
      <c r="F18" s="147"/>
      <c r="G18" s="144" t="s">
        <v>0</v>
      </c>
      <c r="H18" s="38">
        <f>B18+1</f>
        <v>28</v>
      </c>
      <c r="I18" s="146">
        <f>B18+2</f>
        <v>29</v>
      </c>
      <c r="J18" s="147"/>
      <c r="K18" s="147"/>
      <c r="L18" s="49"/>
      <c r="M18" s="142">
        <f>I18</f>
        <v>29</v>
      </c>
      <c r="N18" s="143"/>
    </row>
    <row r="19" spans="1:14" s="48" customFormat="1" ht="15" customHeight="1">
      <c r="A19" s="145"/>
      <c r="B19" s="22" t="s">
        <v>7</v>
      </c>
      <c r="C19" s="22" t="s">
        <v>8</v>
      </c>
      <c r="D19" s="23" t="s">
        <v>9</v>
      </c>
      <c r="E19" s="22" t="s">
        <v>7</v>
      </c>
      <c r="F19" s="23" t="s">
        <v>8</v>
      </c>
      <c r="G19" s="145"/>
      <c r="H19" s="35" t="s">
        <v>9</v>
      </c>
      <c r="I19" s="22" t="s">
        <v>7</v>
      </c>
      <c r="J19" s="22" t="s">
        <v>8</v>
      </c>
      <c r="K19" s="23" t="s">
        <v>9</v>
      </c>
      <c r="L19" s="6"/>
      <c r="M19" s="50" t="s">
        <v>27</v>
      </c>
      <c r="N19" s="51" t="s">
        <v>28</v>
      </c>
    </row>
    <row r="20" spans="1:14" s="48" customFormat="1" ht="15" customHeight="1">
      <c r="A20" s="39" t="s">
        <v>21</v>
      </c>
      <c r="B20" s="124">
        <v>120637000</v>
      </c>
      <c r="C20" s="124">
        <v>127929000</v>
      </c>
      <c r="D20" s="124">
        <v>57596043</v>
      </c>
      <c r="E20" s="124">
        <v>106500000</v>
      </c>
      <c r="F20" s="124">
        <v>116561000</v>
      </c>
      <c r="G20" s="39" t="s">
        <v>21</v>
      </c>
      <c r="H20" s="125">
        <v>71696938</v>
      </c>
      <c r="I20" s="124"/>
      <c r="J20" s="124"/>
      <c r="K20" s="124"/>
      <c r="L20" s="6"/>
      <c r="M20" s="41">
        <f>SUM(M21:M22)</f>
        <v>116561000</v>
      </c>
      <c r="N20" s="41">
        <f>SUM(N21:N22)</f>
        <v>71696938</v>
      </c>
    </row>
    <row r="21" spans="1:14" s="48" customFormat="1" ht="15" customHeight="1">
      <c r="A21" s="25" t="s">
        <v>22</v>
      </c>
      <c r="B21" s="93">
        <v>73790000</v>
      </c>
      <c r="C21" s="126">
        <v>73790000</v>
      </c>
      <c r="D21" s="126">
        <v>57596043</v>
      </c>
      <c r="E21" s="93">
        <v>73720000</v>
      </c>
      <c r="F21" s="93">
        <v>73720000</v>
      </c>
      <c r="G21" s="25" t="s">
        <v>22</v>
      </c>
      <c r="H21" s="123">
        <v>71696938</v>
      </c>
      <c r="I21" s="93"/>
      <c r="J21" s="93"/>
      <c r="K21" s="93"/>
      <c r="L21" s="6"/>
      <c r="M21" s="41">
        <f>'7-27(廃止)'!C34</f>
        <v>73720000</v>
      </c>
      <c r="N21" s="41">
        <f>'7-27(廃止)'!D34</f>
        <v>71696938</v>
      </c>
    </row>
    <row r="22" spans="1:14" s="48" customFormat="1" ht="15" customHeight="1">
      <c r="A22" s="27" t="s">
        <v>23</v>
      </c>
      <c r="B22" s="127">
        <v>46847000</v>
      </c>
      <c r="C22" s="99">
        <v>54139000</v>
      </c>
      <c r="D22" s="99">
        <v>0</v>
      </c>
      <c r="E22" s="98">
        <v>32780000</v>
      </c>
      <c r="F22" s="98">
        <v>42841000</v>
      </c>
      <c r="G22" s="27" t="s">
        <v>23</v>
      </c>
      <c r="H22" s="98">
        <v>0</v>
      </c>
      <c r="I22" s="98"/>
      <c r="J22" s="98"/>
      <c r="K22" s="98"/>
      <c r="L22" s="6"/>
      <c r="M22" s="41">
        <f>'7-27(廃止)'!C37</f>
        <v>42841000</v>
      </c>
      <c r="N22" s="41">
        <f>'7-27(廃止)'!D37</f>
        <v>0</v>
      </c>
    </row>
    <row r="23" spans="1:255" s="48" customFormat="1" ht="15" customHeight="1">
      <c r="A23" s="28"/>
      <c r="B23" s="2"/>
      <c r="C23" s="2"/>
      <c r="D23" s="2"/>
      <c r="E23" s="2"/>
      <c r="F23" s="2"/>
      <c r="G23" s="28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5" customFormat="1" ht="11.25" customHeight="1">
      <c r="A24" s="9"/>
      <c r="B24" s="42"/>
      <c r="C24" s="42"/>
      <c r="D24" s="42"/>
      <c r="E24" s="1"/>
      <c r="F24" s="1"/>
      <c r="I24" s="3"/>
    </row>
    <row r="25" spans="1:6" s="9" customFormat="1" ht="9.75" customHeight="1">
      <c r="A25" s="1"/>
      <c r="B25" s="1"/>
      <c r="C25" s="1"/>
      <c r="D25" s="1"/>
      <c r="E25" s="1"/>
      <c r="F25" s="1"/>
    </row>
    <row r="26" spans="1:6" s="15" customFormat="1" ht="16.5" customHeight="1">
      <c r="A26" s="1"/>
      <c r="B26" s="1"/>
      <c r="C26" s="1"/>
      <c r="D26" s="1"/>
      <c r="E26" s="1"/>
      <c r="F26" s="1"/>
    </row>
    <row r="27" spans="1:6" s="9" customFormat="1" ht="16.5" customHeight="1">
      <c r="A27" s="1"/>
      <c r="B27" s="1"/>
      <c r="C27" s="1"/>
      <c r="D27" s="1"/>
      <c r="E27" s="1"/>
      <c r="F27" s="1"/>
    </row>
    <row r="28" spans="1:6" s="9" customFormat="1" ht="9.75" customHeight="1">
      <c r="A28" s="1"/>
      <c r="B28" s="1"/>
      <c r="C28" s="1"/>
      <c r="D28" s="1"/>
      <c r="E28" s="1"/>
      <c r="F28" s="1"/>
    </row>
    <row r="29" spans="1:6" s="15" customFormat="1" ht="16.5" customHeight="1">
      <c r="A29" s="1"/>
      <c r="B29" s="1"/>
      <c r="C29" s="1"/>
      <c r="D29" s="1"/>
      <c r="E29" s="1"/>
      <c r="F29" s="1"/>
    </row>
    <row r="30" spans="1:6" s="9" customFormat="1" ht="16.5" customHeight="1">
      <c r="A30" s="1"/>
      <c r="B30" s="1"/>
      <c r="C30" s="1"/>
      <c r="D30" s="1"/>
      <c r="E30" s="1"/>
      <c r="F30" s="1"/>
    </row>
    <row r="31" spans="1:6" s="9" customFormat="1" ht="9.75" customHeight="1">
      <c r="A31" s="1"/>
      <c r="B31" s="1"/>
      <c r="C31" s="1"/>
      <c r="D31" s="1"/>
      <c r="E31" s="1"/>
      <c r="F31" s="1"/>
    </row>
    <row r="32" spans="1:6" s="15" customFormat="1" ht="16.5" customHeight="1">
      <c r="A32" s="1"/>
      <c r="B32" s="1"/>
      <c r="C32" s="1"/>
      <c r="D32" s="1"/>
      <c r="E32" s="1"/>
      <c r="F32" s="1"/>
    </row>
    <row r="33" spans="1:6" s="9" customFormat="1" ht="16.5" customHeight="1">
      <c r="A33" s="1"/>
      <c r="B33" s="1"/>
      <c r="C33" s="1"/>
      <c r="D33" s="1"/>
      <c r="E33" s="1"/>
      <c r="F33" s="1"/>
    </row>
    <row r="34" spans="1:6" s="9" customFormat="1" ht="9.75" customHeight="1">
      <c r="A34" s="1"/>
      <c r="B34" s="1"/>
      <c r="C34" s="1"/>
      <c r="D34" s="1"/>
      <c r="E34" s="1"/>
      <c r="F34" s="1"/>
    </row>
    <row r="35" spans="1:6" s="15" customFormat="1" ht="16.5" customHeight="1">
      <c r="A35" s="1"/>
      <c r="B35" s="1"/>
      <c r="C35" s="1"/>
      <c r="D35" s="1"/>
      <c r="E35" s="1"/>
      <c r="F35" s="1"/>
    </row>
    <row r="36" spans="1:6" s="9" customFormat="1" ht="16.5" customHeight="1">
      <c r="A36" s="1"/>
      <c r="B36" s="1"/>
      <c r="C36" s="1"/>
      <c r="D36" s="1"/>
      <c r="E36" s="1"/>
      <c r="F36" s="1"/>
    </row>
    <row r="37" spans="1:6" s="9" customFormat="1" ht="9.75" customHeight="1">
      <c r="A37" s="1"/>
      <c r="B37" s="1"/>
      <c r="C37" s="1"/>
      <c r="D37" s="1"/>
      <c r="E37" s="1"/>
      <c r="F37" s="1"/>
    </row>
    <row r="38" spans="1:6" s="15" customFormat="1" ht="16.5" customHeight="1">
      <c r="A38" s="1"/>
      <c r="B38" s="1"/>
      <c r="C38" s="1"/>
      <c r="D38" s="1"/>
      <c r="E38" s="1"/>
      <c r="F38" s="1"/>
    </row>
    <row r="39" spans="1:6" s="9" customFormat="1" ht="16.5" customHeight="1">
      <c r="A39" s="1"/>
      <c r="B39" s="1"/>
      <c r="C39" s="1"/>
      <c r="D39" s="1"/>
      <c r="E39" s="1"/>
      <c r="F39" s="1"/>
    </row>
    <row r="40" spans="1:6" s="9" customFormat="1" ht="9.75" customHeight="1">
      <c r="A40" s="1"/>
      <c r="B40" s="1"/>
      <c r="C40" s="1"/>
      <c r="D40" s="1"/>
      <c r="E40" s="1"/>
      <c r="F40" s="1"/>
    </row>
    <row r="41" spans="1:6" s="15" customFormat="1" ht="16.5" customHeight="1">
      <c r="A41" s="1"/>
      <c r="B41" s="1"/>
      <c r="C41" s="1"/>
      <c r="D41" s="1"/>
      <c r="E41" s="1"/>
      <c r="F41" s="1"/>
    </row>
    <row r="42" spans="1:6" s="9" customFormat="1" ht="16.5" customHeight="1">
      <c r="A42" s="1"/>
      <c r="B42" s="1"/>
      <c r="C42" s="1"/>
      <c r="D42" s="1"/>
      <c r="E42" s="1"/>
      <c r="F42" s="1"/>
    </row>
    <row r="43" spans="1:6" s="9" customFormat="1" ht="16.5" customHeight="1">
      <c r="A43" s="1"/>
      <c r="B43" s="1"/>
      <c r="C43" s="1"/>
      <c r="D43" s="1"/>
      <c r="E43" s="1"/>
      <c r="F43" s="1"/>
    </row>
    <row r="44" spans="1:9" s="20" customFormat="1" ht="16.5" customHeight="1">
      <c r="A44" s="1"/>
      <c r="B44" s="1"/>
      <c r="C44" s="1"/>
      <c r="D44" s="1"/>
      <c r="E44" s="1"/>
      <c r="F44" s="1"/>
      <c r="H44" s="15">
        <f>D44-C44</f>
        <v>0</v>
      </c>
      <c r="I44" s="15"/>
    </row>
    <row r="45" spans="1:9" s="20" customFormat="1" ht="15" customHeight="1">
      <c r="A45" s="1"/>
      <c r="B45" s="1"/>
      <c r="C45" s="1"/>
      <c r="D45" s="1"/>
      <c r="E45" s="1"/>
      <c r="F45" s="1"/>
      <c r="H45" s="15">
        <f>D45-C45</f>
        <v>0</v>
      </c>
      <c r="I45" s="15"/>
    </row>
    <row r="46" spans="1:9" s="20" customFormat="1" ht="16.5" customHeight="1">
      <c r="A46" s="1"/>
      <c r="B46" s="1"/>
      <c r="C46" s="1"/>
      <c r="D46" s="1"/>
      <c r="E46" s="1"/>
      <c r="F46" s="1"/>
      <c r="H46" s="15">
        <f>D46-C46</f>
        <v>0</v>
      </c>
      <c r="I46" s="15"/>
    </row>
    <row r="47" spans="1:9" s="20" customFormat="1" ht="16.5" customHeight="1">
      <c r="A47" s="1"/>
      <c r="B47" s="1"/>
      <c r="C47" s="1"/>
      <c r="D47" s="1"/>
      <c r="E47" s="1"/>
      <c r="F47" s="1"/>
      <c r="H47" s="15">
        <f>D47-C47</f>
        <v>0</v>
      </c>
      <c r="I47" s="15"/>
    </row>
    <row r="48" spans="1:9" s="20" customFormat="1" ht="16.5" customHeight="1">
      <c r="A48" s="1"/>
      <c r="B48" s="1"/>
      <c r="C48" s="1"/>
      <c r="D48" s="1"/>
      <c r="E48" s="1"/>
      <c r="F48" s="1"/>
      <c r="H48" s="15">
        <f>D48-C48</f>
        <v>0</v>
      </c>
      <c r="I48" s="15"/>
    </row>
    <row r="49" spans="1:9" s="9" customFormat="1" ht="16.5" customHeight="1">
      <c r="A49" s="1"/>
      <c r="B49" s="1"/>
      <c r="C49" s="1"/>
      <c r="D49" s="1"/>
      <c r="E49" s="1"/>
      <c r="F49" s="1"/>
      <c r="H49" s="15"/>
      <c r="I49" s="15"/>
    </row>
    <row r="50" spans="1:9" s="9" customFormat="1" ht="16.5" customHeight="1">
      <c r="A50" s="1"/>
      <c r="B50" s="1"/>
      <c r="C50" s="1"/>
      <c r="D50" s="1"/>
      <c r="E50" s="1"/>
      <c r="F50" s="1"/>
      <c r="H50" s="15"/>
      <c r="I50" s="15"/>
    </row>
    <row r="51" spans="1:6" s="15" customFormat="1" ht="16.5" customHeight="1">
      <c r="A51" s="1"/>
      <c r="B51" s="1"/>
      <c r="C51" s="1"/>
      <c r="D51" s="1"/>
      <c r="E51" s="1"/>
      <c r="F51" s="1"/>
    </row>
    <row r="52" spans="1:6" s="9" customFormat="1" ht="16.5" customHeight="1">
      <c r="A52" s="1"/>
      <c r="B52" s="1"/>
      <c r="C52" s="1"/>
      <c r="D52" s="1"/>
      <c r="E52" s="1"/>
      <c r="F52" s="1"/>
    </row>
    <row r="53" spans="1:6" s="9" customFormat="1" ht="16.5" customHeight="1">
      <c r="A53" s="1"/>
      <c r="B53" s="1"/>
      <c r="C53" s="1"/>
      <c r="D53" s="1"/>
      <c r="E53" s="1"/>
      <c r="F53" s="1"/>
    </row>
    <row r="54" spans="1:6" s="9" customFormat="1" ht="16.5" customHeight="1">
      <c r="A54" s="1"/>
      <c r="B54" s="1"/>
      <c r="C54" s="1"/>
      <c r="D54" s="1"/>
      <c r="E54" s="1"/>
      <c r="F54" s="1"/>
    </row>
    <row r="55" spans="1:6" s="9" customFormat="1" ht="9.75" customHeight="1">
      <c r="A55" s="1"/>
      <c r="B55" s="1"/>
      <c r="C55" s="1"/>
      <c r="D55" s="1"/>
      <c r="E55" s="1"/>
      <c r="F55" s="1"/>
    </row>
    <row r="56" spans="1:6" s="15" customFormat="1" ht="16.5" customHeight="1">
      <c r="A56" s="1"/>
      <c r="B56" s="1"/>
      <c r="C56" s="1"/>
      <c r="D56" s="1"/>
      <c r="E56" s="1"/>
      <c r="F56" s="1"/>
    </row>
    <row r="57" spans="1:6" s="9" customFormat="1" ht="16.5" customHeight="1">
      <c r="A57" s="1"/>
      <c r="B57" s="1"/>
      <c r="C57" s="1"/>
      <c r="D57" s="1"/>
      <c r="E57" s="1"/>
      <c r="F57" s="1"/>
    </row>
    <row r="58" spans="1:6" s="9" customFormat="1" ht="16.5" customHeight="1">
      <c r="A58" s="1"/>
      <c r="B58" s="1"/>
      <c r="C58" s="1"/>
      <c r="D58" s="1"/>
      <c r="E58" s="1"/>
      <c r="F58" s="1"/>
    </row>
    <row r="59" spans="1:6" s="9" customFormat="1" ht="16.5" customHeight="1">
      <c r="A59" s="1"/>
      <c r="B59" s="1"/>
      <c r="C59" s="1"/>
      <c r="D59" s="1"/>
      <c r="E59" s="1"/>
      <c r="F59" s="1"/>
    </row>
    <row r="60" spans="1:6" s="9" customFormat="1" ht="9.75" customHeight="1">
      <c r="A60" s="1"/>
      <c r="B60" s="1"/>
      <c r="C60" s="1"/>
      <c r="D60" s="1"/>
      <c r="E60" s="1"/>
      <c r="F60" s="1"/>
    </row>
    <row r="61" spans="1:6" s="15" customFormat="1" ht="16.5" customHeight="1">
      <c r="A61" s="1"/>
      <c r="B61" s="1"/>
      <c r="C61" s="1"/>
      <c r="D61" s="1"/>
      <c r="E61" s="1"/>
      <c r="F61" s="1"/>
    </row>
    <row r="62" spans="1:6" s="9" customFormat="1" ht="16.5" customHeight="1">
      <c r="A62" s="1"/>
      <c r="B62" s="1"/>
      <c r="C62" s="1"/>
      <c r="D62" s="1"/>
      <c r="E62" s="1"/>
      <c r="F62" s="1"/>
    </row>
    <row r="63" spans="1:6" s="9" customFormat="1" ht="16.5" customHeight="1">
      <c r="A63" s="1"/>
      <c r="B63" s="1"/>
      <c r="C63" s="1"/>
      <c r="D63" s="1"/>
      <c r="E63" s="1"/>
      <c r="F63" s="1"/>
    </row>
    <row r="64" spans="1:6" s="9" customFormat="1" ht="9.75" customHeight="1">
      <c r="A64" s="1"/>
      <c r="B64" s="1"/>
      <c r="C64" s="1"/>
      <c r="D64" s="1"/>
      <c r="E64" s="1"/>
      <c r="F64" s="1"/>
    </row>
    <row r="65" spans="1:6" s="15" customFormat="1" ht="16.5" customHeight="1">
      <c r="A65" s="1"/>
      <c r="B65" s="1"/>
      <c r="C65" s="1"/>
      <c r="D65" s="1"/>
      <c r="E65" s="1"/>
      <c r="F65" s="1"/>
    </row>
    <row r="66" spans="1:6" s="9" customFormat="1" ht="16.5" customHeight="1">
      <c r="A66" s="1"/>
      <c r="B66" s="1"/>
      <c r="C66" s="1"/>
      <c r="D66" s="1"/>
      <c r="E66" s="1"/>
      <c r="F66" s="1"/>
    </row>
    <row r="67" spans="1:6" s="9" customFormat="1" ht="9.75" customHeight="1">
      <c r="A67" s="1"/>
      <c r="B67" s="1"/>
      <c r="C67" s="1"/>
      <c r="D67" s="1"/>
      <c r="E67" s="1"/>
      <c r="F67" s="1"/>
    </row>
    <row r="68" spans="1:6" s="15" customFormat="1" ht="16.5" customHeight="1">
      <c r="A68" s="1"/>
      <c r="B68" s="1"/>
      <c r="C68" s="1"/>
      <c r="D68" s="1"/>
      <c r="E68" s="1"/>
      <c r="F68" s="1"/>
    </row>
    <row r="69" spans="1:6" s="9" customFormat="1" ht="16.5" customHeight="1">
      <c r="A69" s="1"/>
      <c r="B69" s="1"/>
      <c r="C69" s="1"/>
      <c r="D69" s="1"/>
      <c r="E69" s="1"/>
      <c r="F69" s="1"/>
    </row>
    <row r="70" spans="1:6" s="9" customFormat="1" ht="16.5" customHeight="1">
      <c r="A70" s="1"/>
      <c r="B70" s="1"/>
      <c r="C70" s="1"/>
      <c r="D70" s="1"/>
      <c r="E70" s="1"/>
      <c r="F70" s="1"/>
    </row>
    <row r="71" spans="1:6" s="9" customFormat="1" ht="9.75" customHeight="1">
      <c r="A71" s="1"/>
      <c r="B71" s="1"/>
      <c r="C71" s="1"/>
      <c r="D71" s="1"/>
      <c r="E71" s="1"/>
      <c r="F71" s="1"/>
    </row>
    <row r="72" spans="1:6" s="15" customFormat="1" ht="16.5" customHeight="1">
      <c r="A72" s="1"/>
      <c r="B72" s="1"/>
      <c r="C72" s="1"/>
      <c r="D72" s="1"/>
      <c r="E72" s="1"/>
      <c r="F72" s="1"/>
    </row>
    <row r="73" spans="1:6" s="9" customFormat="1" ht="16.5" customHeight="1">
      <c r="A73" s="1"/>
      <c r="B73" s="1"/>
      <c r="C73" s="1"/>
      <c r="D73" s="1"/>
      <c r="E73" s="1"/>
      <c r="F73" s="1"/>
    </row>
    <row r="74" spans="1:6" s="9" customFormat="1" ht="9.75" customHeight="1">
      <c r="A74" s="1"/>
      <c r="B74" s="1"/>
      <c r="C74" s="1"/>
      <c r="D74" s="1"/>
      <c r="E74" s="1"/>
      <c r="F74" s="1"/>
    </row>
    <row r="75" spans="1:6" s="15" customFormat="1" ht="16.5" customHeight="1">
      <c r="A75" s="1"/>
      <c r="B75" s="1"/>
      <c r="C75" s="1"/>
      <c r="D75" s="1"/>
      <c r="E75" s="1"/>
      <c r="F75" s="1"/>
    </row>
    <row r="76" spans="1:6" s="9" customFormat="1" ht="16.5" customHeight="1">
      <c r="A76" s="1"/>
      <c r="B76" s="1"/>
      <c r="C76" s="1"/>
      <c r="D76" s="1"/>
      <c r="E76" s="1"/>
      <c r="F76" s="1"/>
    </row>
    <row r="77" spans="1:6" s="9" customFormat="1" ht="16.5" customHeight="1">
      <c r="A77" s="1"/>
      <c r="B77" s="1"/>
      <c r="C77" s="1"/>
      <c r="D77" s="1"/>
      <c r="E77" s="1"/>
      <c r="F77" s="1"/>
    </row>
    <row r="78" spans="1:6" s="9" customFormat="1" ht="16.5" customHeight="1">
      <c r="A78" s="1"/>
      <c r="B78" s="1"/>
      <c r="C78" s="1"/>
      <c r="D78" s="1"/>
      <c r="E78" s="1"/>
      <c r="F78" s="1"/>
    </row>
    <row r="79" spans="1:6" s="9" customFormat="1" ht="16.5" customHeight="1">
      <c r="A79" s="1"/>
      <c r="B79" s="1"/>
      <c r="C79" s="1"/>
      <c r="D79" s="1"/>
      <c r="E79" s="1"/>
      <c r="F79" s="1"/>
    </row>
    <row r="80" spans="1:6" s="9" customFormat="1" ht="16.5" customHeight="1">
      <c r="A80" s="1"/>
      <c r="B80" s="1"/>
      <c r="C80" s="1"/>
      <c r="D80" s="1"/>
      <c r="E80" s="1"/>
      <c r="F80" s="1"/>
    </row>
    <row r="81" spans="1:6" s="9" customFormat="1" ht="16.5" customHeight="1">
      <c r="A81" s="1"/>
      <c r="B81" s="1"/>
      <c r="C81" s="1"/>
      <c r="D81" s="1"/>
      <c r="E81" s="1"/>
      <c r="F81" s="1"/>
    </row>
    <row r="82" spans="1:6" s="9" customFormat="1" ht="9.75" customHeight="1">
      <c r="A82" s="1"/>
      <c r="B82" s="1"/>
      <c r="C82" s="1"/>
      <c r="D82" s="1"/>
      <c r="E82" s="1"/>
      <c r="F82" s="1"/>
    </row>
    <row r="83" spans="1:6" s="9" customFormat="1" ht="16.5" customHeight="1">
      <c r="A83" s="1"/>
      <c r="B83" s="1"/>
      <c r="C83" s="1"/>
      <c r="D83" s="1"/>
      <c r="E83" s="1"/>
      <c r="F83" s="1"/>
    </row>
    <row r="84" spans="1:6" s="9" customFormat="1" ht="16.5" customHeight="1">
      <c r="A84" s="1"/>
      <c r="B84" s="1"/>
      <c r="C84" s="1"/>
      <c r="D84" s="1"/>
      <c r="E84" s="1"/>
      <c r="F84" s="1"/>
    </row>
    <row r="85" spans="1:6" s="9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31"/>
      <c r="F87" s="32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75390625" style="7" bestFit="1" customWidth="1"/>
    <col min="2" max="2" width="21.875" style="7" bestFit="1" customWidth="1"/>
    <col min="3" max="6" width="15.875" style="7" customWidth="1"/>
    <col min="7" max="16384" width="9.00390625" style="7" customWidth="1"/>
  </cols>
  <sheetData>
    <row r="1" spans="1:6" ht="17.25">
      <c r="A1" s="8" t="s">
        <v>78</v>
      </c>
      <c r="B1" s="8"/>
      <c r="C1" s="8"/>
      <c r="D1" s="8"/>
      <c r="E1" s="8"/>
      <c r="F1" s="8"/>
    </row>
    <row r="2" spans="1:6" ht="17.25">
      <c r="A2" s="8"/>
      <c r="B2" s="8"/>
      <c r="C2" s="8"/>
      <c r="D2" s="8"/>
      <c r="E2" s="8"/>
      <c r="F2" s="8"/>
    </row>
    <row r="3" spans="1:6" s="29" customFormat="1" ht="14.25">
      <c r="A3" s="58" t="s">
        <v>45</v>
      </c>
      <c r="B3" s="58"/>
      <c r="C3" s="58"/>
      <c r="D3" s="58"/>
      <c r="E3" s="58"/>
      <c r="F3" s="30"/>
    </row>
    <row r="4" spans="1:6" ht="15.75" customHeight="1" thickBot="1">
      <c r="A4" s="28" t="s">
        <v>17</v>
      </c>
      <c r="B4" s="59"/>
      <c r="C4" s="59"/>
      <c r="D4" s="59"/>
      <c r="E4" s="59"/>
      <c r="F4" s="18"/>
    </row>
    <row r="5" spans="1:6" s="9" customFormat="1" ht="15.75" customHeight="1" thickTop="1">
      <c r="A5" s="150" t="s">
        <v>0</v>
      </c>
      <c r="B5" s="144"/>
      <c r="C5" s="152">
        <v>30</v>
      </c>
      <c r="D5" s="153"/>
      <c r="E5" s="154"/>
      <c r="F5" s="52" t="s">
        <v>79</v>
      </c>
    </row>
    <row r="6" spans="1:6" s="9" customFormat="1" ht="15.75" customHeight="1">
      <c r="A6" s="151"/>
      <c r="B6" s="145"/>
      <c r="C6" s="22" t="s">
        <v>8</v>
      </c>
      <c r="D6" s="11" t="s">
        <v>31</v>
      </c>
      <c r="E6" s="11" t="s">
        <v>32</v>
      </c>
      <c r="F6" s="61" t="s">
        <v>33</v>
      </c>
    </row>
    <row r="7" spans="1:6" s="36" customFormat="1" ht="15" customHeight="1">
      <c r="A7" s="155" t="s">
        <v>10</v>
      </c>
      <c r="B7" s="156"/>
      <c r="C7" s="101">
        <v>44305112000</v>
      </c>
      <c r="D7" s="101">
        <v>42630266238</v>
      </c>
      <c r="E7" s="113">
        <v>-1674845762</v>
      </c>
      <c r="F7" s="114">
        <v>45307486000</v>
      </c>
    </row>
    <row r="8" spans="1:6" s="36" customFormat="1" ht="7.5" customHeight="1">
      <c r="A8" s="62"/>
      <c r="B8" s="63"/>
      <c r="C8" s="102"/>
      <c r="D8" s="102"/>
      <c r="E8" s="115"/>
      <c r="F8" s="116"/>
    </row>
    <row r="9" spans="1:6" s="15" customFormat="1" ht="15" customHeight="1">
      <c r="A9" s="148" t="s">
        <v>51</v>
      </c>
      <c r="B9" s="149"/>
      <c r="C9" s="92">
        <v>9556391000</v>
      </c>
      <c r="D9" s="92">
        <v>9644937173</v>
      </c>
      <c r="E9" s="96">
        <v>88546173</v>
      </c>
      <c r="F9" s="109">
        <v>9675580000</v>
      </c>
    </row>
    <row r="10" spans="1:6" s="9" customFormat="1" ht="15" customHeight="1">
      <c r="A10" s="12"/>
      <c r="B10" s="25" t="s">
        <v>51</v>
      </c>
      <c r="C10" s="95">
        <v>9556391000</v>
      </c>
      <c r="D10" s="95">
        <v>9644937173</v>
      </c>
      <c r="E10" s="94">
        <v>88546173</v>
      </c>
      <c r="F10" s="95">
        <v>9675580000</v>
      </c>
    </row>
    <row r="11" spans="1:6" s="9" customFormat="1" ht="7.5" customHeight="1">
      <c r="A11" s="12"/>
      <c r="B11" s="25"/>
      <c r="C11" s="95"/>
      <c r="D11" s="95"/>
      <c r="E11" s="94"/>
      <c r="F11" s="107"/>
    </row>
    <row r="12" spans="1:6" s="15" customFormat="1" ht="15" customHeight="1">
      <c r="A12" s="148" t="s">
        <v>11</v>
      </c>
      <c r="B12" s="149"/>
      <c r="C12" s="96">
        <v>1000</v>
      </c>
      <c r="D12" s="96">
        <v>2700</v>
      </c>
      <c r="E12" s="96">
        <v>1700</v>
      </c>
      <c r="F12" s="92">
        <v>1000</v>
      </c>
    </row>
    <row r="13" spans="1:6" s="9" customFormat="1" ht="15" customHeight="1">
      <c r="A13" s="12"/>
      <c r="B13" s="25" t="s">
        <v>35</v>
      </c>
      <c r="C13" s="95">
        <v>1000</v>
      </c>
      <c r="D13" s="94">
        <v>2700</v>
      </c>
      <c r="E13" s="94">
        <v>1700</v>
      </c>
      <c r="F13" s="107">
        <v>1000</v>
      </c>
    </row>
    <row r="14" spans="1:6" s="9" customFormat="1" ht="7.5" customHeight="1">
      <c r="A14" s="12"/>
      <c r="B14" s="25"/>
      <c r="C14" s="95"/>
      <c r="D14" s="95"/>
      <c r="E14" s="94"/>
      <c r="F14" s="107"/>
    </row>
    <row r="15" spans="1:6" s="15" customFormat="1" ht="15" customHeight="1">
      <c r="A15" s="148" t="s">
        <v>12</v>
      </c>
      <c r="B15" s="149"/>
      <c r="C15" s="96">
        <v>9488935000</v>
      </c>
      <c r="D15" s="96">
        <v>8813832739</v>
      </c>
      <c r="E15" s="96">
        <v>-675102261</v>
      </c>
      <c r="F15" s="92">
        <v>10153176000</v>
      </c>
    </row>
    <row r="16" spans="1:6" s="9" customFormat="1" ht="15" customHeight="1">
      <c r="A16" s="12"/>
      <c r="B16" s="25" t="s">
        <v>37</v>
      </c>
      <c r="C16" s="95">
        <v>6954820000</v>
      </c>
      <c r="D16" s="95">
        <v>6472810884</v>
      </c>
      <c r="E16" s="94">
        <v>-482009116</v>
      </c>
      <c r="F16" s="95">
        <v>7514052000</v>
      </c>
    </row>
    <row r="17" spans="1:6" s="9" customFormat="1" ht="15" customHeight="1">
      <c r="A17" s="12"/>
      <c r="B17" s="25" t="s">
        <v>38</v>
      </c>
      <c r="C17" s="95">
        <v>2534115000</v>
      </c>
      <c r="D17" s="95">
        <v>2341021855</v>
      </c>
      <c r="E17" s="94">
        <v>-193093145</v>
      </c>
      <c r="F17" s="95">
        <v>2639124000</v>
      </c>
    </row>
    <row r="18" spans="1:6" s="9" customFormat="1" ht="7.5" customHeight="1">
      <c r="A18" s="12"/>
      <c r="B18" s="25"/>
      <c r="C18" s="95"/>
      <c r="D18" s="95"/>
      <c r="E18" s="94"/>
      <c r="F18" s="107"/>
    </row>
    <row r="19" spans="1:6" s="15" customFormat="1" ht="15" customHeight="1">
      <c r="A19" s="148" t="s">
        <v>52</v>
      </c>
      <c r="B19" s="149"/>
      <c r="C19" s="92">
        <v>10998776000</v>
      </c>
      <c r="D19" s="92">
        <v>10225043200</v>
      </c>
      <c r="E19" s="96">
        <v>-773732800</v>
      </c>
      <c r="F19" s="92">
        <v>11689215000</v>
      </c>
    </row>
    <row r="20" spans="1:6" s="9" customFormat="1" ht="15" customHeight="1">
      <c r="A20" s="12"/>
      <c r="B20" s="25" t="s">
        <v>52</v>
      </c>
      <c r="C20" s="95">
        <v>10998776000</v>
      </c>
      <c r="D20" s="95">
        <v>10225043200</v>
      </c>
      <c r="E20" s="94">
        <v>-773732800</v>
      </c>
      <c r="F20" s="95">
        <v>11689215000</v>
      </c>
    </row>
    <row r="21" spans="1:6" s="9" customFormat="1" ht="7.5" customHeight="1">
      <c r="A21" s="12"/>
      <c r="B21" s="25"/>
      <c r="C21" s="95"/>
      <c r="D21" s="95"/>
      <c r="E21" s="94"/>
      <c r="F21" s="107"/>
    </row>
    <row r="22" spans="1:6" s="15" customFormat="1" ht="15" customHeight="1">
      <c r="A22" s="148" t="s">
        <v>13</v>
      </c>
      <c r="B22" s="149"/>
      <c r="C22" s="96">
        <v>5987152000</v>
      </c>
      <c r="D22" s="96">
        <v>5675355930</v>
      </c>
      <c r="E22" s="96">
        <v>-311796070</v>
      </c>
      <c r="F22" s="92">
        <v>6421788000</v>
      </c>
    </row>
    <row r="23" spans="1:6" s="9" customFormat="1" ht="15" customHeight="1">
      <c r="A23" s="12"/>
      <c r="B23" s="25" t="s">
        <v>53</v>
      </c>
      <c r="C23" s="95">
        <v>5644726000</v>
      </c>
      <c r="D23" s="95">
        <v>5332930178</v>
      </c>
      <c r="E23" s="94">
        <v>-311795822</v>
      </c>
      <c r="F23" s="95">
        <v>6076193000</v>
      </c>
    </row>
    <row r="24" spans="1:6" s="9" customFormat="1" ht="15" customHeight="1">
      <c r="A24" s="12"/>
      <c r="B24" s="25" t="s">
        <v>54</v>
      </c>
      <c r="C24" s="95">
        <v>1000</v>
      </c>
      <c r="D24" s="117">
        <v>0</v>
      </c>
      <c r="E24" s="94">
        <v>-1000</v>
      </c>
      <c r="F24" s="95">
        <v>1000</v>
      </c>
    </row>
    <row r="25" spans="1:6" s="9" customFormat="1" ht="15" customHeight="1">
      <c r="A25" s="12"/>
      <c r="B25" s="25" t="s">
        <v>39</v>
      </c>
      <c r="C25" s="95">
        <v>342425000</v>
      </c>
      <c r="D25" s="95">
        <v>342425752</v>
      </c>
      <c r="E25" s="94">
        <v>752</v>
      </c>
      <c r="F25" s="95">
        <v>345594000</v>
      </c>
    </row>
    <row r="26" spans="1:6" s="9" customFormat="1" ht="7.5" customHeight="1">
      <c r="A26" s="12"/>
      <c r="B26" s="25"/>
      <c r="C26" s="95"/>
      <c r="D26" s="95"/>
      <c r="E26" s="94"/>
      <c r="F26" s="107"/>
    </row>
    <row r="27" spans="1:6" s="9" customFormat="1" ht="15" customHeight="1">
      <c r="A27" s="148" t="s">
        <v>14</v>
      </c>
      <c r="B27" s="149"/>
      <c r="C27" s="92">
        <v>1058000</v>
      </c>
      <c r="D27" s="92">
        <v>1396530</v>
      </c>
      <c r="E27" s="96">
        <v>338530</v>
      </c>
      <c r="F27" s="92">
        <v>1618000</v>
      </c>
    </row>
    <row r="28" spans="1:6" s="9" customFormat="1" ht="15" customHeight="1">
      <c r="A28" s="12"/>
      <c r="B28" s="25" t="s">
        <v>40</v>
      </c>
      <c r="C28" s="95">
        <v>1058000</v>
      </c>
      <c r="D28" s="95">
        <v>1396530</v>
      </c>
      <c r="E28" s="94">
        <v>338530</v>
      </c>
      <c r="F28" s="95">
        <v>1618000</v>
      </c>
    </row>
    <row r="29" spans="1:6" s="9" customFormat="1" ht="7.5" customHeight="1">
      <c r="A29" s="12"/>
      <c r="B29" s="25"/>
      <c r="C29" s="95"/>
      <c r="D29" s="95"/>
      <c r="E29" s="94"/>
      <c r="F29" s="107"/>
    </row>
    <row r="30" spans="1:6" s="15" customFormat="1" ht="15" customHeight="1">
      <c r="A30" s="148" t="s">
        <v>15</v>
      </c>
      <c r="B30" s="149"/>
      <c r="C30" s="92">
        <v>1000</v>
      </c>
      <c r="D30" s="118">
        <v>0</v>
      </c>
      <c r="E30" s="96">
        <v>-1000</v>
      </c>
      <c r="F30" s="92">
        <v>1000</v>
      </c>
    </row>
    <row r="31" spans="1:6" s="9" customFormat="1" ht="15" customHeight="1">
      <c r="A31" s="12"/>
      <c r="B31" s="25" t="s">
        <v>15</v>
      </c>
      <c r="C31" s="95">
        <v>1000</v>
      </c>
      <c r="D31" s="117">
        <v>0</v>
      </c>
      <c r="E31" s="94">
        <v>-1000</v>
      </c>
      <c r="F31" s="107">
        <v>1000</v>
      </c>
    </row>
    <row r="32" spans="1:6" s="9" customFormat="1" ht="7.5" customHeight="1">
      <c r="A32" s="12"/>
      <c r="B32" s="25"/>
      <c r="C32" s="95"/>
      <c r="D32" s="95"/>
      <c r="E32" s="94"/>
      <c r="F32" s="107"/>
    </row>
    <row r="33" spans="1:6" s="15" customFormat="1" ht="15" customHeight="1">
      <c r="A33" s="148" t="s">
        <v>3</v>
      </c>
      <c r="B33" s="149"/>
      <c r="C33" s="96">
        <v>6447845000</v>
      </c>
      <c r="D33" s="96">
        <v>6447108880</v>
      </c>
      <c r="E33" s="96">
        <v>-736120</v>
      </c>
      <c r="F33" s="92">
        <v>7322832000</v>
      </c>
    </row>
    <row r="34" spans="1:6" s="9" customFormat="1" ht="15" customHeight="1">
      <c r="A34" s="12"/>
      <c r="B34" s="25" t="s">
        <v>4</v>
      </c>
      <c r="C34" s="95">
        <v>6394574000</v>
      </c>
      <c r="D34" s="95">
        <v>6393837880</v>
      </c>
      <c r="E34" s="94">
        <v>-736120</v>
      </c>
      <c r="F34" s="95">
        <v>6647998000</v>
      </c>
    </row>
    <row r="35" spans="1:6" s="9" customFormat="1" ht="15" customHeight="1">
      <c r="A35" s="12"/>
      <c r="B35" s="25" t="s">
        <v>41</v>
      </c>
      <c r="C35" s="95">
        <v>53271000</v>
      </c>
      <c r="D35" s="95">
        <v>53271000</v>
      </c>
      <c r="E35" s="117">
        <v>0</v>
      </c>
      <c r="F35" s="95">
        <v>674834000</v>
      </c>
    </row>
    <row r="36" spans="1:6" s="9" customFormat="1" ht="7.5" customHeight="1">
      <c r="A36" s="12"/>
      <c r="B36" s="25"/>
      <c r="C36" s="95"/>
      <c r="D36" s="95"/>
      <c r="E36" s="94"/>
      <c r="F36" s="107"/>
    </row>
    <row r="37" spans="1:6" s="9" customFormat="1" ht="15" customHeight="1">
      <c r="A37" s="148" t="s">
        <v>6</v>
      </c>
      <c r="B37" s="149"/>
      <c r="C37" s="92">
        <v>1796396000</v>
      </c>
      <c r="D37" s="92">
        <v>1796396200</v>
      </c>
      <c r="E37" s="96">
        <v>200</v>
      </c>
      <c r="F37" s="92">
        <v>12003000</v>
      </c>
    </row>
    <row r="38" spans="1:6" s="9" customFormat="1" ht="15" customHeight="1">
      <c r="A38" s="12"/>
      <c r="B38" s="25" t="s">
        <v>6</v>
      </c>
      <c r="C38" s="95">
        <v>1796396000</v>
      </c>
      <c r="D38" s="95">
        <v>1796396200</v>
      </c>
      <c r="E38" s="94">
        <v>200</v>
      </c>
      <c r="F38" s="95">
        <v>12003000</v>
      </c>
    </row>
    <row r="39" spans="1:6" s="9" customFormat="1" ht="7.5" customHeight="1">
      <c r="A39" s="12"/>
      <c r="B39" s="25"/>
      <c r="C39" s="95"/>
      <c r="D39" s="95"/>
      <c r="E39" s="94"/>
      <c r="F39" s="107"/>
    </row>
    <row r="40" spans="1:6" s="15" customFormat="1" ht="15" customHeight="1">
      <c r="A40" s="148" t="s">
        <v>16</v>
      </c>
      <c r="B40" s="149"/>
      <c r="C40" s="96">
        <v>28557000</v>
      </c>
      <c r="D40" s="96">
        <v>26192886</v>
      </c>
      <c r="E40" s="96">
        <v>-2364114</v>
      </c>
      <c r="F40" s="92">
        <v>31272000</v>
      </c>
    </row>
    <row r="41" spans="1:6" s="9" customFormat="1" ht="15" customHeight="1">
      <c r="A41" s="12"/>
      <c r="B41" s="25" t="s">
        <v>42</v>
      </c>
      <c r="C41" s="95">
        <v>3000</v>
      </c>
      <c r="D41" s="117">
        <v>55484</v>
      </c>
      <c r="E41" s="94">
        <v>52484</v>
      </c>
      <c r="F41" s="95">
        <v>3000</v>
      </c>
    </row>
    <row r="42" spans="1:6" s="9" customFormat="1" ht="15" customHeight="1">
      <c r="A42" s="12"/>
      <c r="B42" s="25" t="s">
        <v>46</v>
      </c>
      <c r="C42" s="95">
        <v>1000</v>
      </c>
      <c r="D42" s="117">
        <v>0</v>
      </c>
      <c r="E42" s="94">
        <v>-1000</v>
      </c>
      <c r="F42" s="95">
        <v>1000</v>
      </c>
    </row>
    <row r="43" spans="1:6" s="37" customFormat="1" ht="15" customHeight="1">
      <c r="A43" s="66"/>
      <c r="B43" s="40" t="s">
        <v>43</v>
      </c>
      <c r="C43" s="119">
        <v>28553000</v>
      </c>
      <c r="D43" s="119">
        <v>26137402</v>
      </c>
      <c r="E43" s="120">
        <v>-2415598</v>
      </c>
      <c r="F43" s="119">
        <v>31268000</v>
      </c>
    </row>
    <row r="44" spans="1:6" s="9" customFormat="1" ht="17.25" customHeight="1">
      <c r="A44" s="28" t="s">
        <v>36</v>
      </c>
      <c r="B44" s="55"/>
      <c r="C44" s="19"/>
      <c r="D44" s="19"/>
      <c r="E44" s="19"/>
      <c r="F44" s="19"/>
    </row>
  </sheetData>
  <sheetProtection/>
  <mergeCells count="13">
    <mergeCell ref="A40:B40"/>
    <mergeCell ref="A5:B6"/>
    <mergeCell ref="C5:E5"/>
    <mergeCell ref="A7:B7"/>
    <mergeCell ref="A12:B12"/>
    <mergeCell ref="A9:B9"/>
    <mergeCell ref="A15:B15"/>
    <mergeCell ref="A22:B22"/>
    <mergeCell ref="A33:B33"/>
    <mergeCell ref="A27:B27"/>
    <mergeCell ref="A37:B37"/>
    <mergeCell ref="A30:B30"/>
    <mergeCell ref="A19:B19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7" bestFit="1" customWidth="1"/>
    <col min="2" max="2" width="21.875" style="7" bestFit="1" customWidth="1"/>
    <col min="3" max="6" width="15.875" style="7" customWidth="1"/>
    <col min="7" max="16384" width="9.00390625" style="7" customWidth="1"/>
  </cols>
  <sheetData>
    <row r="1" spans="1:6" ht="17.25">
      <c r="A1" s="8" t="s">
        <v>78</v>
      </c>
      <c r="B1" s="8"/>
      <c r="C1" s="8"/>
      <c r="D1" s="8"/>
      <c r="E1" s="8"/>
      <c r="F1" s="8"/>
    </row>
    <row r="2" spans="1:6" s="73" customFormat="1" ht="17.25" customHeight="1">
      <c r="A2" s="70" t="s">
        <v>55</v>
      </c>
      <c r="B2" s="71"/>
      <c r="C2" s="71"/>
      <c r="D2" s="71"/>
      <c r="E2" s="71"/>
      <c r="F2" s="72"/>
    </row>
    <row r="3" spans="1:6" s="29" customFormat="1" ht="14.25">
      <c r="A3" s="58" t="s">
        <v>47</v>
      </c>
      <c r="B3" s="58"/>
      <c r="C3" s="58"/>
      <c r="D3" s="58"/>
      <c r="E3" s="58"/>
      <c r="F3" s="30"/>
    </row>
    <row r="4" spans="1:6" ht="15.75" customHeight="1" thickBot="1">
      <c r="A4" s="28" t="s">
        <v>17</v>
      </c>
      <c r="B4" s="60"/>
      <c r="C4" s="60"/>
      <c r="D4" s="60"/>
      <c r="E4" s="60"/>
      <c r="F4" s="26"/>
    </row>
    <row r="5" spans="1:6" ht="17.25" customHeight="1" thickTop="1">
      <c r="A5" s="150" t="s">
        <v>0</v>
      </c>
      <c r="B5" s="144"/>
      <c r="C5" s="152">
        <v>30</v>
      </c>
      <c r="D5" s="153"/>
      <c r="E5" s="154"/>
      <c r="F5" s="52" t="s">
        <v>79</v>
      </c>
    </row>
    <row r="6" spans="1:6" ht="17.25" customHeight="1">
      <c r="A6" s="151"/>
      <c r="B6" s="145"/>
      <c r="C6" s="22" t="s">
        <v>8</v>
      </c>
      <c r="D6" s="22" t="s">
        <v>44</v>
      </c>
      <c r="E6" s="23" t="s">
        <v>32</v>
      </c>
      <c r="F6" s="24" t="s">
        <v>33</v>
      </c>
    </row>
    <row r="7" spans="1:6" s="64" customFormat="1" ht="15" customHeight="1">
      <c r="A7" s="155" t="s">
        <v>10</v>
      </c>
      <c r="B7" s="156"/>
      <c r="C7" s="101">
        <v>44305112000</v>
      </c>
      <c r="D7" s="101">
        <v>41024000277</v>
      </c>
      <c r="E7" s="101">
        <v>3281111723</v>
      </c>
      <c r="F7" s="101">
        <v>45307486000</v>
      </c>
    </row>
    <row r="8" spans="1:6" s="64" customFormat="1" ht="7.5" customHeight="1">
      <c r="A8" s="62"/>
      <c r="B8" s="63"/>
      <c r="C8" s="102"/>
      <c r="D8" s="102"/>
      <c r="E8" s="102"/>
      <c r="F8" s="102"/>
    </row>
    <row r="9" spans="1:6" ht="15" customHeight="1">
      <c r="A9" s="157" t="s">
        <v>18</v>
      </c>
      <c r="B9" s="149"/>
      <c r="C9" s="92">
        <v>635095000</v>
      </c>
      <c r="D9" s="92">
        <v>576778769</v>
      </c>
      <c r="E9" s="92">
        <v>58316231</v>
      </c>
      <c r="F9" s="92">
        <v>532135000</v>
      </c>
    </row>
    <row r="10" spans="1:6" ht="15" customHeight="1">
      <c r="A10" s="34"/>
      <c r="B10" s="25" t="s">
        <v>48</v>
      </c>
      <c r="C10" s="103">
        <v>248303000</v>
      </c>
      <c r="D10" s="103">
        <v>226583888</v>
      </c>
      <c r="E10" s="103">
        <v>21719112</v>
      </c>
      <c r="F10" s="103">
        <v>142554000</v>
      </c>
    </row>
    <row r="11" spans="1:6" ht="15" customHeight="1">
      <c r="A11" s="34"/>
      <c r="B11" s="25" t="s">
        <v>56</v>
      </c>
      <c r="C11" s="95">
        <v>375404000</v>
      </c>
      <c r="D11" s="95">
        <v>340369834</v>
      </c>
      <c r="E11" s="103">
        <v>35034166</v>
      </c>
      <c r="F11" s="95">
        <v>377880000</v>
      </c>
    </row>
    <row r="12" spans="1:6" ht="15" customHeight="1">
      <c r="A12" s="34"/>
      <c r="B12" s="25" t="s">
        <v>57</v>
      </c>
      <c r="C12" s="95">
        <v>11388000</v>
      </c>
      <c r="D12" s="95">
        <v>9825047</v>
      </c>
      <c r="E12" s="103">
        <v>1562953</v>
      </c>
      <c r="F12" s="95">
        <v>11701000</v>
      </c>
    </row>
    <row r="13" spans="1:6" ht="7.5" customHeight="1">
      <c r="A13" s="34"/>
      <c r="B13" s="25"/>
      <c r="C13" s="95"/>
      <c r="D13" s="95"/>
      <c r="E13" s="95"/>
      <c r="F13" s="95"/>
    </row>
    <row r="14" spans="1:6" ht="15" customHeight="1">
      <c r="A14" s="157" t="s">
        <v>24</v>
      </c>
      <c r="B14" s="149"/>
      <c r="C14" s="92">
        <v>38754495000</v>
      </c>
      <c r="D14" s="92">
        <v>35938400009</v>
      </c>
      <c r="E14" s="92">
        <v>2816094991</v>
      </c>
      <c r="F14" s="92">
        <v>41826594000</v>
      </c>
    </row>
    <row r="15" spans="1:6" ht="15" customHeight="1">
      <c r="A15" s="34"/>
      <c r="B15" s="25" t="s">
        <v>58</v>
      </c>
      <c r="C15" s="95">
        <v>37351230000</v>
      </c>
      <c r="D15" s="95">
        <v>34615794224</v>
      </c>
      <c r="E15" s="103">
        <v>2735435776</v>
      </c>
      <c r="F15" s="95">
        <v>40197378000</v>
      </c>
    </row>
    <row r="16" spans="1:6" ht="15" customHeight="1">
      <c r="A16" s="34"/>
      <c r="B16" s="25" t="s">
        <v>59</v>
      </c>
      <c r="C16" s="95">
        <v>1403265000</v>
      </c>
      <c r="D16" s="95">
        <v>1322605785</v>
      </c>
      <c r="E16" s="103">
        <v>80659215</v>
      </c>
      <c r="F16" s="95">
        <v>1629216000</v>
      </c>
    </row>
    <row r="17" spans="1:6" ht="7.5" customHeight="1">
      <c r="A17" s="34"/>
      <c r="B17" s="25"/>
      <c r="C17" s="95"/>
      <c r="D17" s="95"/>
      <c r="E17" s="95"/>
      <c r="F17" s="95"/>
    </row>
    <row r="18" spans="1:6" ht="15" customHeight="1">
      <c r="A18" s="157" t="s">
        <v>60</v>
      </c>
      <c r="B18" s="149"/>
      <c r="C18" s="92">
        <v>1172943000</v>
      </c>
      <c r="D18" s="92">
        <v>1172943000</v>
      </c>
      <c r="E18" s="104">
        <v>0</v>
      </c>
      <c r="F18" s="92">
        <v>141938000</v>
      </c>
    </row>
    <row r="19" spans="1:6" ht="15" customHeight="1">
      <c r="A19" s="56"/>
      <c r="B19" s="25" t="s">
        <v>60</v>
      </c>
      <c r="C19" s="95">
        <v>1172943000</v>
      </c>
      <c r="D19" s="95">
        <v>1172943000</v>
      </c>
      <c r="E19" s="104">
        <v>0</v>
      </c>
      <c r="F19" s="95">
        <v>141938000</v>
      </c>
    </row>
    <row r="20" spans="1:6" ht="7.5" customHeight="1">
      <c r="A20" s="56"/>
      <c r="B20" s="25"/>
      <c r="C20" s="95"/>
      <c r="D20" s="95"/>
      <c r="E20" s="95"/>
      <c r="F20" s="95"/>
    </row>
    <row r="21" spans="1:6" ht="15" customHeight="1">
      <c r="A21" s="157" t="s">
        <v>61</v>
      </c>
      <c r="B21" s="149"/>
      <c r="C21" s="92">
        <v>2628623000</v>
      </c>
      <c r="D21" s="92">
        <v>2412224218</v>
      </c>
      <c r="E21" s="92">
        <v>216398782</v>
      </c>
      <c r="F21" s="92">
        <v>2594813000</v>
      </c>
    </row>
    <row r="22" spans="1:6" ht="15" customHeight="1">
      <c r="A22" s="56"/>
      <c r="B22" s="69" t="s">
        <v>62</v>
      </c>
      <c r="C22" s="95">
        <v>1468705000</v>
      </c>
      <c r="D22" s="95">
        <v>1273620886</v>
      </c>
      <c r="E22" s="103">
        <v>195084114</v>
      </c>
      <c r="F22" s="95">
        <v>1475021000</v>
      </c>
    </row>
    <row r="23" spans="1:6" ht="15" customHeight="1">
      <c r="A23" s="56"/>
      <c r="B23" s="25" t="s">
        <v>63</v>
      </c>
      <c r="C23" s="95">
        <v>716473000</v>
      </c>
      <c r="D23" s="95">
        <v>706466678</v>
      </c>
      <c r="E23" s="103">
        <v>10006322</v>
      </c>
      <c r="F23" s="95">
        <v>723677000</v>
      </c>
    </row>
    <row r="24" spans="1:6" ht="15" customHeight="1">
      <c r="A24" s="56"/>
      <c r="B24" s="25" t="s">
        <v>64</v>
      </c>
      <c r="C24" s="95">
        <v>439911000</v>
      </c>
      <c r="D24" s="95">
        <v>429163114</v>
      </c>
      <c r="E24" s="103">
        <v>10747886</v>
      </c>
      <c r="F24" s="95">
        <v>392581000</v>
      </c>
    </row>
    <row r="25" spans="1:6" ht="15" customHeight="1">
      <c r="A25" s="56"/>
      <c r="B25" s="25" t="s">
        <v>65</v>
      </c>
      <c r="C25" s="95">
        <v>3534000</v>
      </c>
      <c r="D25" s="95">
        <v>2973540</v>
      </c>
      <c r="E25" s="103">
        <v>560460</v>
      </c>
      <c r="F25" s="95">
        <v>3534000</v>
      </c>
    </row>
    <row r="26" spans="1:6" ht="7.5" customHeight="1">
      <c r="A26" s="56"/>
      <c r="B26" s="25"/>
      <c r="C26" s="95"/>
      <c r="D26" s="95"/>
      <c r="E26" s="95"/>
      <c r="F26" s="95"/>
    </row>
    <row r="27" spans="1:6" ht="15" customHeight="1">
      <c r="A27" s="157" t="s">
        <v>19</v>
      </c>
      <c r="B27" s="149"/>
      <c r="C27" s="92">
        <v>924194000</v>
      </c>
      <c r="D27" s="92">
        <v>923654281</v>
      </c>
      <c r="E27" s="92">
        <v>539719</v>
      </c>
      <c r="F27" s="92">
        <v>12006000</v>
      </c>
    </row>
    <row r="28" spans="1:6" ht="15" customHeight="1">
      <c r="A28" s="53"/>
      <c r="B28" s="25" t="s">
        <v>66</v>
      </c>
      <c r="C28" s="95">
        <v>302512000</v>
      </c>
      <c r="D28" s="95">
        <v>301974719</v>
      </c>
      <c r="E28" s="103">
        <v>537281</v>
      </c>
      <c r="F28" s="95">
        <v>12003000</v>
      </c>
    </row>
    <row r="29" spans="1:6" ht="15" customHeight="1">
      <c r="A29" s="55"/>
      <c r="B29" s="25" t="s">
        <v>5</v>
      </c>
      <c r="C29" s="95">
        <v>1000</v>
      </c>
      <c r="D29" s="105">
        <v>0</v>
      </c>
      <c r="E29" s="103">
        <v>1000</v>
      </c>
      <c r="F29" s="95">
        <v>1000</v>
      </c>
    </row>
    <row r="30" spans="1:6" s="65" customFormat="1" ht="15" customHeight="1">
      <c r="A30" s="67"/>
      <c r="B30" s="68" t="s">
        <v>49</v>
      </c>
      <c r="C30" s="106">
        <v>1000</v>
      </c>
      <c r="D30" s="105">
        <v>0</v>
      </c>
      <c r="E30" s="103">
        <v>1000</v>
      </c>
      <c r="F30" s="106">
        <v>1000</v>
      </c>
    </row>
    <row r="31" spans="1:6" s="65" customFormat="1" ht="15" customHeight="1">
      <c r="A31" s="67"/>
      <c r="B31" s="68" t="s">
        <v>67</v>
      </c>
      <c r="C31" s="106">
        <v>621680000</v>
      </c>
      <c r="D31" s="107">
        <v>621679562</v>
      </c>
      <c r="E31" s="103">
        <v>438</v>
      </c>
      <c r="F31" s="106">
        <v>1000</v>
      </c>
    </row>
    <row r="32" spans="1:6" ht="7.5" customHeight="1">
      <c r="A32" s="34"/>
      <c r="B32" s="68"/>
      <c r="C32" s="106"/>
      <c r="D32" s="108"/>
      <c r="E32" s="95"/>
      <c r="F32" s="106"/>
    </row>
    <row r="33" spans="1:6" ht="15" customHeight="1">
      <c r="A33" s="157" t="s">
        <v>68</v>
      </c>
      <c r="B33" s="149"/>
      <c r="C33" s="91">
        <v>189762000</v>
      </c>
      <c r="D33" s="91">
        <v>0</v>
      </c>
      <c r="E33" s="92">
        <v>189762000</v>
      </c>
      <c r="F33" s="109">
        <v>200000000</v>
      </c>
    </row>
    <row r="34" spans="1:6" ht="15" customHeight="1">
      <c r="A34" s="54"/>
      <c r="B34" s="27" t="s">
        <v>68</v>
      </c>
      <c r="C34" s="110">
        <v>189762000</v>
      </c>
      <c r="D34" s="111">
        <v>0</v>
      </c>
      <c r="E34" s="100">
        <v>189762000</v>
      </c>
      <c r="F34" s="112">
        <v>200000000</v>
      </c>
    </row>
    <row r="35" spans="1:6" s="9" customFormat="1" ht="17.25" customHeight="1">
      <c r="A35" s="28" t="s">
        <v>36</v>
      </c>
      <c r="B35" s="55"/>
      <c r="C35" s="19"/>
      <c r="D35" s="19"/>
      <c r="E35" s="19"/>
      <c r="F35" s="19"/>
    </row>
  </sheetData>
  <sheetProtection/>
  <mergeCells count="9">
    <mergeCell ref="A18:B18"/>
    <mergeCell ref="A21:B21"/>
    <mergeCell ref="A27:B27"/>
    <mergeCell ref="A33:B33"/>
    <mergeCell ref="A5:B6"/>
    <mergeCell ref="C5:E5"/>
    <mergeCell ref="A7:B7"/>
    <mergeCell ref="A9:B9"/>
    <mergeCell ref="A14:B14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74" t="s">
        <v>76</v>
      </c>
    </row>
    <row r="2" spans="1:3" s="88" customFormat="1" ht="18.75" customHeight="1">
      <c r="A2" s="77" t="s">
        <v>45</v>
      </c>
      <c r="B2" s="77"/>
      <c r="C2" s="78"/>
    </row>
    <row r="3" spans="1:6" ht="14.25" customHeight="1" thickBot="1">
      <c r="A3" s="79" t="s">
        <v>17</v>
      </c>
      <c r="B3" s="75"/>
      <c r="C3" s="75"/>
      <c r="D3" s="75"/>
      <c r="E3" s="75"/>
      <c r="F3" s="76"/>
    </row>
    <row r="4" spans="1:9" ht="14.25" customHeight="1" thickTop="1">
      <c r="A4" s="162" t="s">
        <v>0</v>
      </c>
      <c r="B4" s="163"/>
      <c r="C4" s="152" t="e">
        <f>#REF!</f>
        <v>#REF!</v>
      </c>
      <c r="D4" s="153"/>
      <c r="E4" s="154"/>
      <c r="F4" s="52" t="e">
        <f>C4+1</f>
        <v>#REF!</v>
      </c>
      <c r="I4" s="4" t="s">
        <v>50</v>
      </c>
    </row>
    <row r="5" spans="1:6" ht="14.25" customHeight="1">
      <c r="A5" s="164"/>
      <c r="B5" s="165"/>
      <c r="C5" s="80" t="s">
        <v>8</v>
      </c>
      <c r="D5" s="57" t="s">
        <v>31</v>
      </c>
      <c r="E5" s="57" t="s">
        <v>32</v>
      </c>
      <c r="F5" s="24" t="s">
        <v>33</v>
      </c>
    </row>
    <row r="6" spans="1:6" ht="14.25" customHeight="1">
      <c r="A6" s="166" t="s">
        <v>10</v>
      </c>
      <c r="B6" s="167"/>
      <c r="C6" s="90">
        <f>SUM(C8,C11,C14,J13,C17,C20)</f>
        <v>116561000</v>
      </c>
      <c r="D6" s="90">
        <f>SUM(D8,D11,D14,K13,D17,D20,D23)</f>
        <v>113136089</v>
      </c>
      <c r="E6" s="96">
        <f>SUM(E8,E11,E14,L13,E17,E20,E23)</f>
        <v>-3424911</v>
      </c>
      <c r="F6" s="90">
        <f>SUM(F8,F11,F14,M13,F17,F20)</f>
        <v>0</v>
      </c>
    </row>
    <row r="7" spans="1:6" ht="7.5" customHeight="1">
      <c r="A7" s="82"/>
      <c r="B7" s="83"/>
      <c r="C7" s="129"/>
      <c r="D7" s="129"/>
      <c r="E7" s="122"/>
      <c r="F7" s="125"/>
    </row>
    <row r="8" spans="1:6" ht="14.25" customHeight="1">
      <c r="A8" s="160" t="s">
        <v>29</v>
      </c>
      <c r="B8" s="161"/>
      <c r="C8" s="91">
        <f>SUM(C9)</f>
        <v>19200000</v>
      </c>
      <c r="D8" s="91">
        <f>SUM(D9)</f>
        <v>17956900</v>
      </c>
      <c r="E8" s="96">
        <f>SUM(E9)</f>
        <v>-1243100</v>
      </c>
      <c r="F8" s="129">
        <f>SUM(F9)</f>
        <v>0</v>
      </c>
    </row>
    <row r="9" spans="1:6" ht="14.25" customHeight="1">
      <c r="A9" s="87"/>
      <c r="B9" s="84" t="s">
        <v>29</v>
      </c>
      <c r="C9" s="93">
        <v>19200000</v>
      </c>
      <c r="D9" s="93">
        <v>17956900</v>
      </c>
      <c r="E9" s="94">
        <f>D9-C9</f>
        <v>-1243100</v>
      </c>
      <c r="F9" s="97">
        <v>0</v>
      </c>
    </row>
    <row r="10" spans="1:6" ht="7.5" customHeight="1">
      <c r="A10" s="87"/>
      <c r="B10" s="84"/>
      <c r="C10" s="129"/>
      <c r="D10" s="129"/>
      <c r="E10" s="96"/>
      <c r="F10" s="97"/>
    </row>
    <row r="11" spans="1:6" ht="14.25" customHeight="1">
      <c r="A11" s="160" t="s">
        <v>34</v>
      </c>
      <c r="B11" s="161"/>
      <c r="C11" s="91">
        <f>SUM(C12)</f>
        <v>18514000</v>
      </c>
      <c r="D11" s="91">
        <f>SUM(D12)</f>
        <v>16252312</v>
      </c>
      <c r="E11" s="96">
        <f>SUM(E12)</f>
        <v>-2261688</v>
      </c>
      <c r="F11" s="91">
        <f>SUM(F12)</f>
        <v>0</v>
      </c>
    </row>
    <row r="12" spans="1:6" ht="14.25" customHeight="1">
      <c r="A12" s="87"/>
      <c r="B12" s="84" t="s">
        <v>34</v>
      </c>
      <c r="C12" s="93">
        <v>18514000</v>
      </c>
      <c r="D12" s="93">
        <v>16252312</v>
      </c>
      <c r="E12" s="94">
        <f>D12-C12</f>
        <v>-2261688</v>
      </c>
      <c r="F12" s="97">
        <v>0</v>
      </c>
    </row>
    <row r="13" spans="1:6" ht="7.5" customHeight="1">
      <c r="A13" s="87"/>
      <c r="B13" s="84"/>
      <c r="C13" s="129"/>
      <c r="D13" s="129"/>
      <c r="E13" s="96"/>
      <c r="F13" s="97"/>
    </row>
    <row r="14" spans="1:6" ht="14.25" customHeight="1">
      <c r="A14" s="160" t="s">
        <v>3</v>
      </c>
      <c r="B14" s="161"/>
      <c r="C14" s="91">
        <f>SUM(C15)</f>
        <v>12079000</v>
      </c>
      <c r="D14" s="91">
        <f>SUM(D15)</f>
        <v>9768602</v>
      </c>
      <c r="E14" s="96">
        <f>SUM(E15)</f>
        <v>-2310398</v>
      </c>
      <c r="F14" s="91">
        <f>SUM(F15)</f>
        <v>0</v>
      </c>
    </row>
    <row r="15" spans="1:6" ht="14.25" customHeight="1">
      <c r="A15" s="87"/>
      <c r="B15" s="84" t="s">
        <v>4</v>
      </c>
      <c r="C15" s="93">
        <v>12079000</v>
      </c>
      <c r="D15" s="93">
        <v>9768602</v>
      </c>
      <c r="E15" s="94">
        <f>D15-C15</f>
        <v>-2310398</v>
      </c>
      <c r="F15" s="97">
        <v>0</v>
      </c>
    </row>
    <row r="16" spans="1:6" ht="7.5" customHeight="1">
      <c r="A16" s="87"/>
      <c r="B16" s="84"/>
      <c r="C16" s="129"/>
      <c r="D16" s="129"/>
      <c r="E16" s="96"/>
      <c r="F16" s="97"/>
    </row>
    <row r="17" spans="1:6" ht="14.25" customHeight="1">
      <c r="A17" s="160" t="s">
        <v>6</v>
      </c>
      <c r="B17" s="161"/>
      <c r="C17" s="90">
        <f>SUM(C18)</f>
        <v>64200000</v>
      </c>
      <c r="D17" s="90">
        <f>SUM(D18)</f>
        <v>64200593</v>
      </c>
      <c r="E17" s="121">
        <f>SUM(E18)</f>
        <v>593</v>
      </c>
      <c r="F17" s="90">
        <f>SUM(F18)</f>
        <v>0</v>
      </c>
    </row>
    <row r="18" spans="1:6" ht="14.25" customHeight="1">
      <c r="A18" s="86"/>
      <c r="B18" s="84" t="s">
        <v>6</v>
      </c>
      <c r="C18" s="93">
        <v>64200000</v>
      </c>
      <c r="D18" s="93">
        <v>64200593</v>
      </c>
      <c r="E18" s="94">
        <f>D18-C18</f>
        <v>593</v>
      </c>
      <c r="F18" s="97">
        <v>0</v>
      </c>
    </row>
    <row r="19" spans="1:6" ht="7.5" customHeight="1">
      <c r="A19" s="86"/>
      <c r="B19" s="84"/>
      <c r="C19" s="129"/>
      <c r="D19" s="129"/>
      <c r="E19" s="96"/>
      <c r="F19" s="97"/>
    </row>
    <row r="20" spans="1:6" ht="14.25" customHeight="1">
      <c r="A20" s="160" t="s">
        <v>16</v>
      </c>
      <c r="B20" s="161"/>
      <c r="C20" s="91">
        <f>SUM(C21:C21)</f>
        <v>2568000</v>
      </c>
      <c r="D20" s="91">
        <f>SUM(D21:D21)</f>
        <v>3958287</v>
      </c>
      <c r="E20" s="96">
        <f>SUM(E21:E21)</f>
        <v>1390287</v>
      </c>
      <c r="F20" s="91">
        <f>SUM(F21)</f>
        <v>0</v>
      </c>
    </row>
    <row r="21" spans="1:6" ht="14.25" customHeight="1">
      <c r="A21" s="87"/>
      <c r="B21" s="84" t="s">
        <v>16</v>
      </c>
      <c r="C21" s="93">
        <v>2568000</v>
      </c>
      <c r="D21" s="93">
        <v>3958287</v>
      </c>
      <c r="E21" s="94">
        <f>D21-C21</f>
        <v>1390287</v>
      </c>
      <c r="F21" s="97">
        <v>0</v>
      </c>
    </row>
    <row r="22" spans="1:6" ht="7.5" customHeight="1">
      <c r="A22" s="87"/>
      <c r="B22" s="84"/>
      <c r="C22" s="93"/>
      <c r="D22" s="93"/>
      <c r="E22" s="94"/>
      <c r="F22" s="97"/>
    </row>
    <row r="23" spans="1:6" ht="14.25" customHeight="1">
      <c r="A23" s="160" t="s">
        <v>14</v>
      </c>
      <c r="B23" s="161"/>
      <c r="C23" s="91">
        <f>SUM(C24)</f>
        <v>0</v>
      </c>
      <c r="D23" s="91">
        <f>SUM(D24)</f>
        <v>999395</v>
      </c>
      <c r="E23" s="137">
        <f>SUM(E24)</f>
        <v>999395</v>
      </c>
      <c r="F23" s="91">
        <f>SUM(F24)</f>
        <v>0</v>
      </c>
    </row>
    <row r="24" spans="1:6" ht="14.25" customHeight="1">
      <c r="A24" s="89"/>
      <c r="B24" s="136" t="s">
        <v>74</v>
      </c>
      <c r="C24" s="130">
        <v>0</v>
      </c>
      <c r="D24" s="99">
        <v>999395</v>
      </c>
      <c r="E24" s="134">
        <f>D24-C24</f>
        <v>999395</v>
      </c>
      <c r="F24" s="99">
        <v>0</v>
      </c>
    </row>
    <row r="25" spans="1:6" ht="14.25" customHeight="1">
      <c r="A25" s="33" t="s">
        <v>75</v>
      </c>
      <c r="B25" s="138"/>
      <c r="C25" s="97"/>
      <c r="D25" s="97"/>
      <c r="E25" s="133"/>
      <c r="F25" s="97"/>
    </row>
    <row r="26" spans="1:6" ht="14.25" customHeight="1">
      <c r="A26" s="12" t="s">
        <v>70</v>
      </c>
      <c r="B26" s="33"/>
      <c r="C26" s="97"/>
      <c r="D26" s="132"/>
      <c r="E26" s="132"/>
      <c r="F26" s="132"/>
    </row>
    <row r="27" ht="18.75" customHeight="1"/>
    <row r="28" ht="18.75" customHeight="1">
      <c r="A28" s="77" t="s">
        <v>69</v>
      </c>
    </row>
    <row r="29" spans="1:6" ht="14.25" thickBot="1">
      <c r="A29" s="79" t="s">
        <v>17</v>
      </c>
      <c r="B29" s="6"/>
      <c r="C29" s="6"/>
      <c r="D29" s="6"/>
      <c r="E29" s="6"/>
      <c r="F29" s="6"/>
    </row>
    <row r="30" spans="1:9" ht="14.25" customHeight="1" thickTop="1">
      <c r="A30" s="162" t="s">
        <v>0</v>
      </c>
      <c r="B30" s="163"/>
      <c r="C30" s="152" t="e">
        <f>C4</f>
        <v>#REF!</v>
      </c>
      <c r="D30" s="158"/>
      <c r="E30" s="159"/>
      <c r="F30" s="52" t="e">
        <f>F4</f>
        <v>#REF!</v>
      </c>
      <c r="I30" s="4" t="s">
        <v>50</v>
      </c>
    </row>
    <row r="31" spans="1:6" ht="14.25" customHeight="1">
      <c r="A31" s="164"/>
      <c r="B31" s="165"/>
      <c r="C31" s="80" t="s">
        <v>8</v>
      </c>
      <c r="D31" s="80" t="s">
        <v>44</v>
      </c>
      <c r="E31" s="57" t="s">
        <v>32</v>
      </c>
      <c r="F31" s="24" t="s">
        <v>33</v>
      </c>
    </row>
    <row r="32" spans="1:6" ht="14.25" customHeight="1">
      <c r="A32" s="166" t="s">
        <v>10</v>
      </c>
      <c r="B32" s="167"/>
      <c r="C32" s="90">
        <f>SUM(C34,C37)</f>
        <v>116561000</v>
      </c>
      <c r="D32" s="129">
        <f>SUM(D34,D37)</f>
        <v>71696938</v>
      </c>
      <c r="E32" s="129">
        <f>SUM(E34,E37)</f>
        <v>44864062</v>
      </c>
      <c r="F32" s="129">
        <f>SUM(F34,F37)</f>
        <v>0</v>
      </c>
    </row>
    <row r="33" spans="1:6" ht="7.5" customHeight="1">
      <c r="A33" s="82"/>
      <c r="B33" s="83"/>
      <c r="C33" s="93"/>
      <c r="D33" s="123"/>
      <c r="E33" s="123"/>
      <c r="F33" s="97"/>
    </row>
    <row r="34" spans="1:6" ht="14.25" customHeight="1">
      <c r="A34" s="160" t="s">
        <v>18</v>
      </c>
      <c r="B34" s="161"/>
      <c r="C34" s="91">
        <f>SUM(C35)</f>
        <v>73720000</v>
      </c>
      <c r="D34" s="131">
        <f>SUM(D35)</f>
        <v>71696938</v>
      </c>
      <c r="E34" s="131">
        <f>SUM(E35)</f>
        <v>2023062</v>
      </c>
      <c r="F34" s="129">
        <f>SUM(F35)</f>
        <v>0</v>
      </c>
    </row>
    <row r="35" spans="1:6" ht="14.25" customHeight="1">
      <c r="A35" s="87"/>
      <c r="B35" s="84" t="s">
        <v>48</v>
      </c>
      <c r="C35" s="93">
        <v>73720000</v>
      </c>
      <c r="D35" s="123">
        <v>71696938</v>
      </c>
      <c r="E35" s="93">
        <f>C35-D35</f>
        <v>2023062</v>
      </c>
      <c r="F35" s="97">
        <v>0</v>
      </c>
    </row>
    <row r="36" spans="1:6" ht="7.5" customHeight="1">
      <c r="A36" s="87"/>
      <c r="B36" s="84"/>
      <c r="C36" s="93"/>
      <c r="D36" s="123"/>
      <c r="E36" s="123"/>
      <c r="F36" s="97"/>
    </row>
    <row r="37" spans="1:6" ht="14.25" customHeight="1">
      <c r="A37" s="160" t="s">
        <v>20</v>
      </c>
      <c r="B37" s="161"/>
      <c r="C37" s="91">
        <f>SUM(C38)</f>
        <v>42841000</v>
      </c>
      <c r="D37" s="131">
        <f>SUM(D38)</f>
        <v>0</v>
      </c>
      <c r="E37" s="131">
        <f>SUM(E38)</f>
        <v>42841000</v>
      </c>
      <c r="F37" s="129">
        <f>SUM(F38)</f>
        <v>0</v>
      </c>
    </row>
    <row r="38" spans="1:6" ht="14.25" customHeight="1">
      <c r="A38" s="85"/>
      <c r="B38" s="81" t="s">
        <v>20</v>
      </c>
      <c r="C38" s="127">
        <v>42841000</v>
      </c>
      <c r="D38" s="98">
        <v>0</v>
      </c>
      <c r="E38" s="98">
        <f>C38-D38</f>
        <v>42841000</v>
      </c>
      <c r="F38" s="99">
        <v>0</v>
      </c>
    </row>
    <row r="39" spans="1:6" ht="14.25" customHeight="1">
      <c r="A39" s="12"/>
      <c r="B39" s="16"/>
      <c r="C39" s="6"/>
      <c r="D39" s="6"/>
      <c r="E39" s="6"/>
      <c r="F39" s="75"/>
    </row>
  </sheetData>
  <sheetProtection/>
  <mergeCells count="14"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2020-02-25T02:04:41Z</dcterms:modified>
  <cp:category/>
  <cp:version/>
  <cp:contentType/>
  <cp:contentStatus/>
</cp:coreProperties>
</file>